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76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'BUF'!$A$1:$H$180</definedName>
    <definedName name="_xlnm.Print_Area" localSheetId="10">'DC10'!$A$1:$H$180</definedName>
    <definedName name="_xlnm.Print_Area" localSheetId="17">'DC12'!$A$1:$H$180</definedName>
    <definedName name="_xlnm.Print_Area" localSheetId="24">'DC13'!$A$1:$H$180</definedName>
    <definedName name="_xlnm.Print_Area" localSheetId="28">'DC14'!$A$1:$H$180</definedName>
    <definedName name="_xlnm.Print_Area" localSheetId="34">'DC15'!$A$1:$H$180</definedName>
    <definedName name="_xlnm.Print_Area" localSheetId="39">'DC44'!$A$1:$H$180</definedName>
    <definedName name="_xlnm.Print_Area" localSheetId="3">'EC101'!$A$1:$H$180</definedName>
    <definedName name="_xlnm.Print_Area" localSheetId="4">'EC102'!$A$1:$H$180</definedName>
    <definedName name="_xlnm.Print_Area" localSheetId="5">'EC104'!$A$1:$H$180</definedName>
    <definedName name="_xlnm.Print_Area" localSheetId="6">'EC105'!$A$1:$H$180</definedName>
    <definedName name="_xlnm.Print_Area" localSheetId="7">'EC106'!$A$1:$H$180</definedName>
    <definedName name="_xlnm.Print_Area" localSheetId="8">'EC108'!$A$1:$H$180</definedName>
    <definedName name="_xlnm.Print_Area" localSheetId="9">'EC109'!$A$1:$H$180</definedName>
    <definedName name="_xlnm.Print_Area" localSheetId="11">'EC121'!$A$1:$H$180</definedName>
    <definedName name="_xlnm.Print_Area" localSheetId="12">'EC122'!$A$1:$H$180</definedName>
    <definedName name="_xlnm.Print_Area" localSheetId="13">'EC123'!$A$1:$H$180</definedName>
    <definedName name="_xlnm.Print_Area" localSheetId="14">'EC124'!$A$1:$H$180</definedName>
    <definedName name="_xlnm.Print_Area" localSheetId="15">'EC126'!$A$1:$H$180</definedName>
    <definedName name="_xlnm.Print_Area" localSheetId="16">'EC129'!$A$1:$H$180</definedName>
    <definedName name="_xlnm.Print_Area" localSheetId="18">'EC131'!$A$1:$H$180</definedName>
    <definedName name="_xlnm.Print_Area" localSheetId="19">'EC135'!$A$1:$H$180</definedName>
    <definedName name="_xlnm.Print_Area" localSheetId="20">'EC136'!$A$1:$H$180</definedName>
    <definedName name="_xlnm.Print_Area" localSheetId="21">'EC137'!$A$1:$H$180</definedName>
    <definedName name="_xlnm.Print_Area" localSheetId="22">'EC138'!$A$1:$H$180</definedName>
    <definedName name="_xlnm.Print_Area" localSheetId="23">'EC139'!$A$1:$H$180</definedName>
    <definedName name="_xlnm.Print_Area" localSheetId="25">'EC141'!$A$1:$H$180</definedName>
    <definedName name="_xlnm.Print_Area" localSheetId="26">'EC142'!$A$1:$H$180</definedName>
    <definedName name="_xlnm.Print_Area" localSheetId="27">'EC145'!$A$1:$H$180</definedName>
    <definedName name="_xlnm.Print_Area" localSheetId="29">'EC153'!$A$1:$H$180</definedName>
    <definedName name="_xlnm.Print_Area" localSheetId="30">'EC154'!$A$1:$H$180</definedName>
    <definedName name="_xlnm.Print_Area" localSheetId="31">'EC155'!$A$1:$H$180</definedName>
    <definedName name="_xlnm.Print_Area" localSheetId="32">'EC156'!$A$1:$H$180</definedName>
    <definedName name="_xlnm.Print_Area" localSheetId="33">'EC157'!$A$1:$H$180</definedName>
    <definedName name="_xlnm.Print_Area" localSheetId="35">'EC441'!$A$1:$H$180</definedName>
    <definedName name="_xlnm.Print_Area" localSheetId="36">'EC442'!$A$1:$H$180</definedName>
    <definedName name="_xlnm.Print_Area" localSheetId="37">'EC443'!$A$1:$H$180</definedName>
    <definedName name="_xlnm.Print_Area" localSheetId="38">'EC444'!$A$1:$H$180</definedName>
    <definedName name="_xlnm.Print_Area" localSheetId="2">'NMA'!$A$1:$H$180</definedName>
    <definedName name="_xlnm.Print_Area" localSheetId="0">'Summary'!$A$1:$H$181</definedName>
  </definedNames>
  <calcPr fullCalcOnLoad="1"/>
</workbook>
</file>

<file path=xl/sharedStrings.xml><?xml version="1.0" encoding="utf-8"?>
<sst xmlns="http://schemas.openxmlformats.org/spreadsheetml/2006/main" count="2518" uniqueCount="129">
  <si>
    <t>LOCAL GOVERNMENT MTEF ALLOCATIONS: 2019/20 - 2021/22</t>
  </si>
  <si>
    <t xml:space="preserve">
A BUF Buffalo City</t>
  </si>
  <si>
    <t>2019/20 
R thousands</t>
  </si>
  <si>
    <t>2020/21 
R thousands</t>
  </si>
  <si>
    <t>2021/22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</si>
  <si>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</si>
  <si>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</si>
  <si>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</si>
  <si>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</si>
  <si>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</si>
  <si>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</si>
  <si>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</si>
  <si>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</si>
  <si>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</si>
  <si>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</si>
  <si>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</si>
  <si>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</si>
  <si>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</si>
  <si>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</si>
  <si>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</si>
  <si>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</si>
  <si>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</si>
  <si>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</si>
  <si>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</si>
  <si>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</si>
  <si>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</si>
  <si>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</si>
  <si>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</si>
  <si>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</si>
  <si>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</si>
  <si>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</si>
  <si>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</si>
  <si>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</si>
  <si>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</si>
  <si>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</si>
  <si>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</si>
  <si>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</si>
  <si>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</si>
  <si>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</si>
  <si>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</si>
  <si>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A NMA Nelson Mandela Bay</t>
  </si>
  <si>
    <t xml:space="preserve">
B EC101 Dr Beyers Naude</t>
  </si>
  <si>
    <t xml:space="preserve">
B EC102 Blue Crane Route</t>
  </si>
  <si>
    <t xml:space="preserve">
B EC104 Makana</t>
  </si>
  <si>
    <t xml:space="preserve">
B EC105 Ndlambe</t>
  </si>
  <si>
    <t xml:space="preserve">
B EC106 Sundays River Valley</t>
  </si>
  <si>
    <t xml:space="preserve">
B EC108 Kouga</t>
  </si>
  <si>
    <t xml:space="preserve">
B EC109 Kou-Kamma</t>
  </si>
  <si>
    <t xml:space="preserve">
C DC10 Sarah Baartman</t>
  </si>
  <si>
    <t xml:space="preserve">
B EC121 Mbhashe</t>
  </si>
  <si>
    <t xml:space="preserve">
B EC122 Mnquma</t>
  </si>
  <si>
    <t xml:space="preserve">
B EC123 Great Kei</t>
  </si>
  <si>
    <t xml:space="preserve">
B EC124 Amahlathi</t>
  </si>
  <si>
    <t xml:space="preserve">
B EC126 Ngqushwa</t>
  </si>
  <si>
    <t xml:space="preserve">
B EC129 Raymond Mhlaba</t>
  </si>
  <si>
    <t xml:space="preserve">
C DC12 Amathole</t>
  </si>
  <si>
    <t>Breakdown of Equitable Share for district municipalities authorised for services</t>
  </si>
  <si>
    <t>Water</t>
  </si>
  <si>
    <t>EC121 : Mbhashe</t>
  </si>
  <si>
    <t>EC122 : Mnquma</t>
  </si>
  <si>
    <t>EC123 : Great Kei</t>
  </si>
  <si>
    <t>EC124 : Amahlathi</t>
  </si>
  <si>
    <t>EC126 : Ngqushwa</t>
  </si>
  <si>
    <t>EC127 : Nkonkobe</t>
  </si>
  <si>
    <t>EC128 : Nxuba</t>
  </si>
  <si>
    <t>EC129 : Raymond Mhlaba</t>
  </si>
  <si>
    <t>Sanitation</t>
  </si>
  <si>
    <t>Refuse</t>
  </si>
  <si>
    <t>Breakdown of MIG allocations for district municipalities authorised for services</t>
  </si>
  <si>
    <t>Breakdown of WSIG allocations for district municipalities authorised for services</t>
  </si>
  <si>
    <t xml:space="preserve">
B EC131 Inxuba Yethemba</t>
  </si>
  <si>
    <t xml:space="preserve">
B EC135 Intsika Yethu</t>
  </si>
  <si>
    <t xml:space="preserve">
B EC136 Emalahleni (EC)</t>
  </si>
  <si>
    <t xml:space="preserve">
B EC137 Engcobo</t>
  </si>
  <si>
    <t xml:space="preserve">
B EC138 Sakhisizwe</t>
  </si>
  <si>
    <t xml:space="preserve">
B EC139 Enoch Mgijima</t>
  </si>
  <si>
    <t xml:space="preserve">
C DC13 Chris Hani</t>
  </si>
  <si>
    <t>EC131 : Inxuba Yethemba</t>
  </si>
  <si>
    <t>EC132 : Tsolwana</t>
  </si>
  <si>
    <t>EC133 : Inkwanca</t>
  </si>
  <si>
    <t>EC134 : Lukhanji</t>
  </si>
  <si>
    <t>EC135 : Intsika Yethu</t>
  </si>
  <si>
    <t>EC136 : Emalahleni (EC)</t>
  </si>
  <si>
    <t>EC137 : Engcobo</t>
  </si>
  <si>
    <t>EC138 : Sakhisizwe</t>
  </si>
  <si>
    <t>EC139 : Enoch Mgijima</t>
  </si>
  <si>
    <t xml:space="preserve">
B EC141 Elundini</t>
  </si>
  <si>
    <t xml:space="preserve">
B EC142 Senqu</t>
  </si>
  <si>
    <t xml:space="preserve">
B EC145 Walter Sisulu</t>
  </si>
  <si>
    <t xml:space="preserve">
C DC14 Joe Gqabi</t>
  </si>
  <si>
    <t>EC141 : Elundini</t>
  </si>
  <si>
    <t>EC142 : Senqu</t>
  </si>
  <si>
    <t>EC143 : Maletswai</t>
  </si>
  <si>
    <t>EC144 : Gariep</t>
  </si>
  <si>
    <t>EC145 : Walter Sisulu</t>
  </si>
  <si>
    <t xml:space="preserve">
B EC153 Ngquza Hills</t>
  </si>
  <si>
    <t xml:space="preserve">
B EC154 Port St Johns</t>
  </si>
  <si>
    <t xml:space="preserve">
B EC155 Nyandeni</t>
  </si>
  <si>
    <t xml:space="preserve">
B EC156 Mhlontlo</t>
  </si>
  <si>
    <t xml:space="preserve">
B EC157 King Sabata Dalindyebo</t>
  </si>
  <si>
    <t xml:space="preserve">
C DC15 O R Tambo</t>
  </si>
  <si>
    <t>EC153 : Ngquza Hills</t>
  </si>
  <si>
    <t>EC154 : Port St Johns</t>
  </si>
  <si>
    <t>EC155 : Nyandeni</t>
  </si>
  <si>
    <t>EC156 : Mhlontlo</t>
  </si>
  <si>
    <t>EC157 : King Sabata Dalindyebo</t>
  </si>
  <si>
    <t xml:space="preserve">
B EC441 Matatiele</t>
  </si>
  <si>
    <t xml:space="preserve">
B EC442 Umzimvubu</t>
  </si>
  <si>
    <t xml:space="preserve">
B EC443 Mbizana</t>
  </si>
  <si>
    <t xml:space="preserve">
B EC444 Ntabankulu</t>
  </si>
  <si>
    <t xml:space="preserve">
C DC44 Alfred Nzo</t>
  </si>
  <si>
    <t>EC441 : Matatiele</t>
  </si>
  <si>
    <t>EC442 : Umzimvubu</t>
  </si>
  <si>
    <t>EC443 : Mbizana</t>
  </si>
  <si>
    <t>EC444 : Ntabankulu</t>
  </si>
  <si>
    <t>Transfers from Provincial Departments</t>
  </si>
  <si>
    <t>Municipal Allocations from Provincial Departments</t>
  </si>
  <si>
    <t>of which</t>
  </si>
  <si>
    <t>Total: Transfers from Provincial Departments</t>
  </si>
  <si>
    <t>Office of the Premier</t>
  </si>
  <si>
    <t>Small Town Revatalisation</t>
  </si>
  <si>
    <t>Economic Development, Environmental Affairs &amp; Tourism</t>
  </si>
  <si>
    <t xml:space="preserve">Expended Public Works Programme </t>
  </si>
  <si>
    <t>Human Settlements</t>
  </si>
  <si>
    <t xml:space="preserve">Human Settlements Development Grant </t>
  </si>
  <si>
    <t>Provincial Treasury</t>
  </si>
  <si>
    <t>Drought Relief</t>
  </si>
  <si>
    <t>Sports Recreation, Arts and Culture</t>
  </si>
  <si>
    <t>Library and Archives Services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</si>
</sst>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1"/>
      <color rgb="FF000000"/>
      <name val="ARIAL NARROW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179" fontId="50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179" fontId="51" fillId="0" borderId="0" xfId="0" applyNumberFormat="1" applyFont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  <xf numFmtId="0" fontId="52" fillId="0" borderId="0" xfId="0" applyFont="1" applyAlignment="1">
      <alignment wrapText="1"/>
    </xf>
    <xf numFmtId="179" fontId="52" fillId="0" borderId="0" xfId="0" applyNumberFormat="1" applyFont="1" applyAlignment="1">
      <alignment wrapText="1"/>
    </xf>
    <xf numFmtId="0" fontId="52" fillId="0" borderId="0" xfId="0" applyFont="1" applyAlignment="1" applyProtection="1">
      <alignment wrapText="1"/>
      <protection/>
    </xf>
    <xf numFmtId="179" fontId="52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1"/>
  <sheetViews>
    <sheetView showGridLines="0" tabSelected="1" zoomScalePageLayoutView="0" workbookViewId="0" topLeftCell="A30">
      <selection activeCell="O50" sqref="O50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f>SUM(BUF:DC44!F5)</f>
        <v>9633056000</v>
      </c>
      <c r="G5" s="4">
        <f>SUM(BUF:DC44!G5)</f>
        <v>10298863000</v>
      </c>
      <c r="H5" s="4">
        <f>SUM(BUF:DC44!H5)</f>
        <v>11033012000</v>
      </c>
    </row>
    <row r="6" spans="1:8" ht="12.75">
      <c r="A6" s="25"/>
      <c r="B6" s="25"/>
      <c r="C6" s="25"/>
      <c r="D6" s="25"/>
      <c r="E6" s="29" t="s">
        <v>7</v>
      </c>
      <c r="F6" s="4">
        <v>547497000</v>
      </c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6769026000</v>
      </c>
      <c r="G7" s="5">
        <f>SUM(G8:G19)</f>
        <v>6945878000</v>
      </c>
      <c r="H7" s="5">
        <f>SUM(H8:H19)</f>
        <v>7525068000</v>
      </c>
    </row>
    <row r="8" spans="1:8" ht="12.75">
      <c r="A8" s="25"/>
      <c r="B8" s="25"/>
      <c r="C8" s="25"/>
      <c r="D8" s="25"/>
      <c r="E8" s="30" t="s">
        <v>9</v>
      </c>
      <c r="F8" s="12">
        <f>SUM(BUF:DC44!F8)</f>
        <v>3045340000</v>
      </c>
      <c r="G8" s="12">
        <f>SUM(BUF:DC44!G8)</f>
        <v>3187289000</v>
      </c>
      <c r="H8" s="12">
        <f>SUM(BUF:DC44!H8)</f>
        <v>3433549000</v>
      </c>
    </row>
    <row r="9" spans="1:8" ht="12.75">
      <c r="A9" s="25"/>
      <c r="B9" s="25"/>
      <c r="C9" s="25"/>
      <c r="D9" s="25"/>
      <c r="E9" s="30" t="s">
        <v>10</v>
      </c>
      <c r="F9" s="12">
        <f>SUM(BUF:DC44!F9)</f>
        <v>1793108000</v>
      </c>
      <c r="G9" s="12">
        <f>SUM(BUF:DC44!G9)</f>
        <v>1434087000</v>
      </c>
      <c r="H9" s="12">
        <f>SUM(BUF:DC44!H9)</f>
        <v>1383355000</v>
      </c>
    </row>
    <row r="10" spans="1:8" ht="12.75">
      <c r="A10" s="25"/>
      <c r="B10" s="25"/>
      <c r="C10" s="25"/>
      <c r="D10" s="25"/>
      <c r="E10" s="30" t="s">
        <v>11</v>
      </c>
      <c r="F10" s="21">
        <f>SUM(BUF:DC44!F10)</f>
        <v>532609000</v>
      </c>
      <c r="G10" s="21">
        <f>SUM(BUF:DC44!G10)</f>
        <v>561870000</v>
      </c>
      <c r="H10" s="21">
        <f>SUM(BUF:DC44!H10)</f>
        <v>604012000</v>
      </c>
    </row>
    <row r="11" spans="1:8" ht="12.75">
      <c r="A11" s="25"/>
      <c r="B11" s="25"/>
      <c r="C11" s="25"/>
      <c r="D11" s="25"/>
      <c r="E11" s="30" t="s">
        <v>12</v>
      </c>
      <c r="F11" s="12">
        <f>SUM(BUF:DC44!F11)</f>
        <v>387708000</v>
      </c>
      <c r="G11" s="12">
        <f>SUM(BUF:DC44!G11)</f>
        <v>370221000</v>
      </c>
      <c r="H11" s="12">
        <f>SUM(BUF:DC44!H11)</f>
        <v>381905000</v>
      </c>
    </row>
    <row r="12" spans="1:8" ht="12.75">
      <c r="A12" s="25"/>
      <c r="B12" s="25"/>
      <c r="C12" s="25"/>
      <c r="D12" s="25"/>
      <c r="E12" s="30" t="s">
        <v>13</v>
      </c>
      <c r="F12" s="21">
        <f>SUM(BUF:DC44!F12)</f>
        <v>37500000</v>
      </c>
      <c r="G12" s="21">
        <f>SUM(BUF:DC44!G12)</f>
        <v>39936000</v>
      </c>
      <c r="H12" s="21">
        <f>SUM(BUF:DC44!H12)</f>
        <v>52957000</v>
      </c>
    </row>
    <row r="13" spans="1:8" ht="12.75">
      <c r="A13" s="25"/>
      <c r="B13" s="25"/>
      <c r="C13" s="25"/>
      <c r="D13" s="25"/>
      <c r="E13" s="30" t="s">
        <v>14</v>
      </c>
      <c r="F13" s="21">
        <f>SUM(BUF:DC44!F13)</f>
        <v>16760000</v>
      </c>
      <c r="G13" s="21">
        <f>SUM(BUF:DC44!G13)</f>
        <v>17723000</v>
      </c>
      <c r="H13" s="21">
        <f>SUM(BUF:DC44!H13)</f>
        <v>18696000</v>
      </c>
    </row>
    <row r="14" spans="1:8" ht="12.75">
      <c r="A14" s="25"/>
      <c r="B14" s="25"/>
      <c r="C14" s="25"/>
      <c r="D14" s="25"/>
      <c r="E14" s="30" t="s">
        <v>15</v>
      </c>
      <c r="F14" s="21">
        <f>SUM(BUF:DC44!F14)</f>
        <v>23080000</v>
      </c>
      <c r="G14" s="21">
        <f>SUM(BUF:DC44!G14)</f>
        <v>30645000</v>
      </c>
      <c r="H14" s="21">
        <f>SUM(BUF:DC44!H14)</f>
        <v>34476000</v>
      </c>
    </row>
    <row r="15" spans="1:8" ht="12.75">
      <c r="A15" s="25"/>
      <c r="B15" s="25"/>
      <c r="C15" s="25"/>
      <c r="D15" s="25"/>
      <c r="E15" s="30" t="s">
        <v>16</v>
      </c>
      <c r="F15" s="12">
        <f>SUM(BUF:DC44!F15)</f>
        <v>351727000</v>
      </c>
      <c r="G15" s="12">
        <f>SUM(BUF:DC44!G15)</f>
        <v>377012000</v>
      </c>
      <c r="H15" s="12">
        <f>SUM(BUF:DC44!H15)</f>
        <v>408647000</v>
      </c>
    </row>
    <row r="16" spans="1:8" ht="12.75">
      <c r="A16" s="25"/>
      <c r="B16" s="25"/>
      <c r="C16" s="25"/>
      <c r="D16" s="25"/>
      <c r="E16" s="30" t="s">
        <v>17</v>
      </c>
      <c r="F16" s="12">
        <f>SUM(BUF:DC44!F16)</f>
        <v>520461000</v>
      </c>
      <c r="G16" s="12">
        <f>SUM(BUF:DC44!G16)</f>
        <v>574620000</v>
      </c>
      <c r="H16" s="12">
        <f>SUM(BUF:DC44!H16)</f>
        <v>689869000</v>
      </c>
    </row>
    <row r="17" spans="1:8" ht="12.75">
      <c r="A17" s="25"/>
      <c r="B17" s="25"/>
      <c r="C17" s="25"/>
      <c r="D17" s="25"/>
      <c r="E17" s="30" t="s">
        <v>18</v>
      </c>
      <c r="F17" s="21">
        <f>SUM(BUF:DC44!F17)</f>
        <v>60733000</v>
      </c>
      <c r="G17" s="21">
        <f>SUM(BUF:DC44!G17)</f>
        <v>0</v>
      </c>
      <c r="H17" s="21">
        <f>SUM(BUF:DC44!H17)</f>
        <v>0</v>
      </c>
    </row>
    <row r="18" spans="1:8" ht="12.75">
      <c r="A18" s="25"/>
      <c r="B18" s="25"/>
      <c r="C18" s="25"/>
      <c r="D18" s="25"/>
      <c r="E18" s="30" t="s">
        <v>19</v>
      </c>
      <c r="F18" s="12">
        <f>SUM(BUF:DC44!F18)</f>
        <v>0</v>
      </c>
      <c r="G18" s="12">
        <f>SUM(BUF:DC44!G18)</f>
        <v>0</v>
      </c>
      <c r="H18" s="12">
        <f>SUM(BUF:DC44!H18)</f>
        <v>0</v>
      </c>
    </row>
    <row r="19" spans="1:8" ht="12.75">
      <c r="A19" s="25"/>
      <c r="B19" s="25"/>
      <c r="C19" s="25"/>
      <c r="D19" s="25"/>
      <c r="E19" s="30" t="s">
        <v>20</v>
      </c>
      <c r="F19" s="12">
        <f>SUM(BUF:DC44!F19)</f>
        <v>0</v>
      </c>
      <c r="G19" s="12">
        <f>SUM(BUF:DC44!G19)</f>
        <v>352475000</v>
      </c>
      <c r="H19" s="12">
        <f>SUM(BUF:DC44!H19)</f>
        <v>517602000</v>
      </c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245547000</v>
      </c>
      <c r="G20" s="4">
        <f>SUM(G21:G29)</f>
        <v>127312000</v>
      </c>
      <c r="H20" s="4">
        <f>SUM(H21:H29)</f>
        <v>131579000</v>
      </c>
    </row>
    <row r="21" spans="1:8" ht="12.75">
      <c r="A21" s="25"/>
      <c r="B21" s="25"/>
      <c r="C21" s="25"/>
      <c r="D21" s="25"/>
      <c r="E21" s="30" t="s">
        <v>22</v>
      </c>
      <c r="F21" s="21">
        <f>SUM(BUF:DC44!F21)</f>
        <v>84075000</v>
      </c>
      <c r="G21" s="21">
        <f>SUM(BUF:DC44!G21)</f>
        <v>84295000</v>
      </c>
      <c r="H21" s="21">
        <f>SUM(BUF:DC44!H21)</f>
        <v>87463000</v>
      </c>
    </row>
    <row r="22" spans="1:8" ht="12.75">
      <c r="A22" s="25"/>
      <c r="B22" s="25"/>
      <c r="C22" s="25"/>
      <c r="D22" s="25"/>
      <c r="E22" s="30" t="s">
        <v>23</v>
      </c>
      <c r="F22" s="31">
        <f>SUM(BUF:DC44!F22)</f>
        <v>0</v>
      </c>
      <c r="G22" s="31">
        <f>SUM(BUF:DC44!G22)</f>
        <v>0</v>
      </c>
      <c r="H22" s="31">
        <f>SUM(BUF:DC44!H22)</f>
        <v>0</v>
      </c>
    </row>
    <row r="23" spans="1:8" ht="12.75">
      <c r="A23" s="25"/>
      <c r="B23" s="25"/>
      <c r="C23" s="25"/>
      <c r="D23" s="25"/>
      <c r="E23" s="30" t="s">
        <v>24</v>
      </c>
      <c r="F23" s="12">
        <f>SUM(BUF:DC44!F23)</f>
        <v>106772000</v>
      </c>
      <c r="G23" s="12">
        <f>SUM(BUF:DC44!G23)</f>
        <v>0</v>
      </c>
      <c r="H23" s="12">
        <f>SUM(BUF:DC44!H23)</f>
        <v>0</v>
      </c>
    </row>
    <row r="24" spans="1:8" ht="12.75">
      <c r="A24" s="25"/>
      <c r="B24" s="25"/>
      <c r="C24" s="25"/>
      <c r="D24" s="25"/>
      <c r="E24" s="30" t="s">
        <v>25</v>
      </c>
      <c r="F24" s="12">
        <f>SUM(BUF:DC44!F24)</f>
        <v>32700000</v>
      </c>
      <c r="G24" s="12">
        <f>SUM(BUF:DC44!G24)</f>
        <v>35017000</v>
      </c>
      <c r="H24" s="12">
        <f>SUM(BUF:DC44!H24)</f>
        <v>36116000</v>
      </c>
    </row>
    <row r="25" spans="1:8" ht="12.75">
      <c r="A25" s="25"/>
      <c r="B25" s="25"/>
      <c r="C25" s="25"/>
      <c r="D25" s="25"/>
      <c r="E25" s="30" t="s">
        <v>26</v>
      </c>
      <c r="F25" s="21">
        <f>SUM(BUF:DC44!F25)</f>
        <v>0</v>
      </c>
      <c r="G25" s="21">
        <f>SUM(BUF:DC44!G25)</f>
        <v>0</v>
      </c>
      <c r="H25" s="21">
        <f>SUM(BUF:DC44!H25)</f>
        <v>0</v>
      </c>
    </row>
    <row r="26" spans="1:8" ht="12.75">
      <c r="A26" s="25"/>
      <c r="B26" s="25"/>
      <c r="C26" s="25"/>
      <c r="D26" s="25"/>
      <c r="E26" s="30" t="s">
        <v>27</v>
      </c>
      <c r="F26" s="12">
        <f>SUM(BUF:DC44!F26)</f>
        <v>22000000</v>
      </c>
      <c r="G26" s="12">
        <f>SUM(BUF:DC44!G26)</f>
        <v>8000000</v>
      </c>
      <c r="H26" s="12">
        <f>SUM(BUF:DC44!H26)</f>
        <v>8000000</v>
      </c>
    </row>
    <row r="27" spans="1:8" ht="12.75">
      <c r="A27" s="25"/>
      <c r="B27" s="25"/>
      <c r="C27" s="25"/>
      <c r="D27" s="25"/>
      <c r="E27" s="30" t="s">
        <v>28</v>
      </c>
      <c r="F27" s="12">
        <f>SUM(BUF:DC44!F27)</f>
        <v>0</v>
      </c>
      <c r="G27" s="12">
        <f>SUM(BUF:DC44!G27)</f>
        <v>0</v>
      </c>
      <c r="H27" s="12">
        <f>SUM(BUF:DC44!H27)</f>
        <v>0</v>
      </c>
    </row>
    <row r="28" spans="1:8" ht="12.75">
      <c r="A28" s="25"/>
      <c r="B28" s="25"/>
      <c r="C28" s="25"/>
      <c r="D28" s="25"/>
      <c r="E28" s="30" t="s">
        <v>29</v>
      </c>
      <c r="F28" s="21">
        <f>SUM(BUF:DC44!F28)</f>
        <v>0</v>
      </c>
      <c r="G28" s="21">
        <f>SUM(BUF:DC44!G28)</f>
        <v>0</v>
      </c>
      <c r="H28" s="21">
        <f>SUM(BUF:DC44!H28)</f>
        <v>0</v>
      </c>
    </row>
    <row r="29" spans="1:8" ht="12.75">
      <c r="A29" s="25"/>
      <c r="B29" s="25"/>
      <c r="C29" s="25"/>
      <c r="D29" s="25"/>
      <c r="E29" s="30" t="s">
        <v>30</v>
      </c>
      <c r="F29" s="12">
        <f>SUM(BUF:DC44!F29)</f>
        <v>0</v>
      </c>
      <c r="G29" s="12">
        <f>SUM(BUF:DC44!G29)</f>
        <v>0</v>
      </c>
      <c r="H29" s="12">
        <f>SUM(BUF:DC44!H29)</f>
        <v>0</v>
      </c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17195126000</v>
      </c>
      <c r="G30" s="20">
        <f>+G5+G6+G7+G20</f>
        <v>17372053000</v>
      </c>
      <c r="H30" s="20">
        <f>+H5+H6+H7+H20</f>
        <v>18689659000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1165532000</v>
      </c>
      <c r="G32" s="4">
        <f>SUM(G33:G38)</f>
        <v>1101040000</v>
      </c>
      <c r="H32" s="4">
        <f>SUM(H33:H38)</f>
        <v>1358110000</v>
      </c>
    </row>
    <row r="33" spans="1:8" ht="12.75">
      <c r="A33" s="25"/>
      <c r="B33" s="25"/>
      <c r="C33" s="25"/>
      <c r="D33" s="25"/>
      <c r="E33" s="30" t="s">
        <v>16</v>
      </c>
      <c r="F33" s="12">
        <f>SUM(BUF:DC44!F33)</f>
        <v>332693000</v>
      </c>
      <c r="G33" s="12">
        <f>SUM(BUF:DC44!G33)</f>
        <v>377366000</v>
      </c>
      <c r="H33" s="12">
        <f>SUM(BUF:DC44!H33)</f>
        <v>400743000</v>
      </c>
    </row>
    <row r="34" spans="1:8" ht="12.75">
      <c r="A34" s="25"/>
      <c r="B34" s="25"/>
      <c r="C34" s="25"/>
      <c r="D34" s="25"/>
      <c r="E34" s="30" t="s">
        <v>34</v>
      </c>
      <c r="F34" s="12">
        <f>SUM(BUF:DC44!F34)</f>
        <v>831239000</v>
      </c>
      <c r="G34" s="12">
        <f>SUM(BUF:DC44!G34)</f>
        <v>722374000</v>
      </c>
      <c r="H34" s="12">
        <f>SUM(BUF:DC44!H34)</f>
        <v>955166000</v>
      </c>
    </row>
    <row r="35" spans="1:8" ht="12.75">
      <c r="A35" s="25"/>
      <c r="B35" s="25"/>
      <c r="C35" s="25"/>
      <c r="D35" s="25"/>
      <c r="E35" s="30" t="s">
        <v>35</v>
      </c>
      <c r="F35" s="12">
        <f>SUM(BUF:DC44!F35)</f>
        <v>1600000</v>
      </c>
      <c r="G35" s="12">
        <f>SUM(BUF:DC44!G35)</f>
        <v>1300000</v>
      </c>
      <c r="H35" s="12">
        <f>SUM(BUF:DC44!H35)</f>
        <v>2201000</v>
      </c>
    </row>
    <row r="36" spans="1:8" ht="12.75">
      <c r="A36" s="25"/>
      <c r="B36" s="25"/>
      <c r="C36" s="25"/>
      <c r="D36" s="25"/>
      <c r="E36" s="30" t="s">
        <v>36</v>
      </c>
      <c r="F36" s="12">
        <f>SUM(BUF:DC44!F36)</f>
        <v>0</v>
      </c>
      <c r="G36" s="12">
        <f>SUM(BUF:DC44!G36)</f>
        <v>0</v>
      </c>
      <c r="H36" s="12">
        <f>SUM(BUF:DC44!H36)</f>
        <v>0</v>
      </c>
    </row>
    <row r="37" spans="1:8" ht="12.75">
      <c r="A37" s="25"/>
      <c r="B37" s="25"/>
      <c r="C37" s="25"/>
      <c r="D37" s="25"/>
      <c r="E37" s="30" t="s">
        <v>17</v>
      </c>
      <c r="F37" s="12">
        <f>SUM(BUF:DC44!F37)</f>
        <v>0</v>
      </c>
      <c r="G37" s="12">
        <f>SUM(BUF:DC44!G37)</f>
        <v>0</v>
      </c>
      <c r="H37" s="12">
        <f>SUM(BUF:DC44!H37)</f>
        <v>0</v>
      </c>
    </row>
    <row r="38" spans="1:8" ht="12.75">
      <c r="A38" s="25"/>
      <c r="B38" s="25"/>
      <c r="C38" s="25"/>
      <c r="D38" s="25"/>
      <c r="E38" s="30" t="s">
        <v>37</v>
      </c>
      <c r="F38" s="12">
        <f>SUM(BUF:DC44!F38)</f>
        <v>0</v>
      </c>
      <c r="G38" s="12">
        <f>SUM(BUF:DC44!G38)</f>
        <v>0</v>
      </c>
      <c r="H38" s="12">
        <f>SUM(BUF:DC44!H38)</f>
        <v>0</v>
      </c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1165532000</v>
      </c>
      <c r="G41" s="34">
        <f>+G32+G39</f>
        <v>1101040000</v>
      </c>
      <c r="H41" s="34">
        <f>+H32+H39</f>
        <v>1358110000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18360658000</v>
      </c>
      <c r="G42" s="34">
        <f>+G30+G41</f>
        <v>18473093000</v>
      </c>
      <c r="H42" s="34">
        <f>+H30+H41</f>
        <v>20047769000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1152730000</v>
      </c>
      <c r="G45" s="5">
        <f>SUM(G47+G53+G59+G65+G71+G77+G83+G89+G95+G101+G107+G113)</f>
        <v>864966000</v>
      </c>
      <c r="H45" s="5">
        <f>SUM(H47+H53+H59+H65+H71+H77+H83+H89+H95+H101+H107+H113)</f>
        <v>779420000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170727000</v>
      </c>
      <c r="G47" s="4">
        <f>SUM(G48:G51)</f>
        <v>91369000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>
        <f>SUM(BUF:DC44!F48)</f>
        <v>170727000</v>
      </c>
      <c r="G48" s="9">
        <f>SUM(BUF:DC44!G48)</f>
        <v>91369000</v>
      </c>
      <c r="H48" s="10">
        <f>SUM(BUF:DC44!H48)</f>
        <v>0</v>
      </c>
    </row>
    <row r="49" spans="1:8" ht="12.75">
      <c r="A49" s="25"/>
      <c r="B49" s="25"/>
      <c r="C49" s="25"/>
      <c r="D49" s="25"/>
      <c r="E49" s="7"/>
      <c r="F49" s="11">
        <f>SUM(BUF:DC44!F49)</f>
        <v>0</v>
      </c>
      <c r="G49" s="12">
        <f>SUM(BUF:DC44!G49)</f>
        <v>0</v>
      </c>
      <c r="H49" s="13">
        <f>SUM(BUF:DC44!H49)</f>
        <v>0</v>
      </c>
    </row>
    <row r="50" spans="1:8" ht="12.75">
      <c r="A50" s="25"/>
      <c r="B50" s="25"/>
      <c r="C50" s="25"/>
      <c r="D50" s="25"/>
      <c r="E50" s="7"/>
      <c r="F50" s="11">
        <f>SUM(BUF:DC44!F50)</f>
        <v>0</v>
      </c>
      <c r="G50" s="12">
        <f>SUM(BUF:DC44!G50)</f>
        <v>0</v>
      </c>
      <c r="H50" s="13">
        <f>SUM(BUF:DC44!H50)</f>
        <v>0</v>
      </c>
    </row>
    <row r="51" spans="1:8" ht="12.75">
      <c r="A51" s="25"/>
      <c r="B51" s="25"/>
      <c r="C51" s="25"/>
      <c r="D51" s="25"/>
      <c r="E51" s="7"/>
      <c r="F51" s="14">
        <f>SUM(BUF:DC44!F51)</f>
        <v>0</v>
      </c>
      <c r="G51" s="15">
        <f>SUM(BUF:DC44!G51)</f>
        <v>0</v>
      </c>
      <c r="H51" s="16">
        <f>SUM(BUF:DC44!H51)</f>
        <v>0</v>
      </c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17956000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>
        <f>SUM(BUF:DC44!F54)</f>
        <v>17956000</v>
      </c>
      <c r="G54" s="9">
        <f>SUM(BUF:DC44!G54)</f>
        <v>0</v>
      </c>
      <c r="H54" s="10">
        <f>SUM(BUF:DC44!H54)</f>
        <v>0</v>
      </c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876139000</v>
      </c>
      <c r="G59" s="4">
        <f>SUM(G60:G63)</f>
        <v>699689000</v>
      </c>
      <c r="H59" s="4">
        <f>SUM(H60:H63)</f>
        <v>702689000</v>
      </c>
    </row>
    <row r="60" spans="1:8" ht="12.75">
      <c r="A60" s="25"/>
      <c r="B60" s="25"/>
      <c r="C60" s="25"/>
      <c r="D60" s="25"/>
      <c r="E60" s="7" t="s">
        <v>124</v>
      </c>
      <c r="F60" s="8">
        <f>SUM(BUF:DC44!F60)</f>
        <v>876139000</v>
      </c>
      <c r="G60" s="9">
        <f>SUM(BUF:DC44!G60)</f>
        <v>699689000</v>
      </c>
      <c r="H60" s="10">
        <f>SUM(BUF:DC44!H60)</f>
        <v>702689000</v>
      </c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14000000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>
        <f>SUM(BUF:DC44!F66)</f>
        <v>14000000</v>
      </c>
      <c r="G66" s="9">
        <f>SUM(BUF:DC44!G66)</f>
        <v>0</v>
      </c>
      <c r="H66" s="10">
        <f>SUM(BUF:DC44!H66)</f>
        <v>0</v>
      </c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73908000</v>
      </c>
      <c r="G71" s="4">
        <f>SUM(G72:G75)</f>
        <v>73908000</v>
      </c>
      <c r="H71" s="4">
        <f>SUM(H72:H75)</f>
        <v>76731000</v>
      </c>
    </row>
    <row r="72" spans="1:8" ht="12.75">
      <c r="A72" s="25"/>
      <c r="B72" s="25"/>
      <c r="C72" s="25"/>
      <c r="D72" s="25"/>
      <c r="E72" s="7" t="s">
        <v>128</v>
      </c>
      <c r="F72" s="8">
        <f>SUM(BUF:DC44!F72)</f>
        <v>73908000</v>
      </c>
      <c r="G72" s="9">
        <f>SUM(BUF:DC44!G72)</f>
        <v>73908000</v>
      </c>
      <c r="H72" s="10">
        <f>SUM(BUF:DC44!H72)</f>
        <v>76731000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>
      <c r="E118" s="7"/>
      <c r="F118" s="15"/>
      <c r="G118" s="15"/>
      <c r="H118" s="15"/>
    </row>
    <row r="119" spans="5:8" ht="12.75">
      <c r="E119" s="19" t="s">
        <v>118</v>
      </c>
      <c r="F119" s="20">
        <f>SUM(F45)</f>
        <v>1152730000</v>
      </c>
      <c r="G119" s="20">
        <f>SUM(G45)</f>
        <v>864966000</v>
      </c>
      <c r="H119" s="20">
        <f>SUM(H45)</f>
        <v>779420000</v>
      </c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F55" sqref="F55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49376000</v>
      </c>
      <c r="G5" s="4">
        <v>52799000</v>
      </c>
      <c r="H5" s="4">
        <v>56579000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26946000</v>
      </c>
      <c r="G7" s="5">
        <f>SUM(G8:G19)</f>
        <v>31224000</v>
      </c>
      <c r="H7" s="5">
        <f>SUM(H8:H19)</f>
        <v>29927000</v>
      </c>
    </row>
    <row r="8" spans="1:8" ht="12.75">
      <c r="A8" s="25"/>
      <c r="B8" s="25"/>
      <c r="C8" s="25"/>
      <c r="D8" s="25"/>
      <c r="E8" s="30" t="s">
        <v>9</v>
      </c>
      <c r="F8" s="12">
        <v>15396000</v>
      </c>
      <c r="G8" s="12">
        <v>16024000</v>
      </c>
      <c r="H8" s="12">
        <v>16927000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1550000</v>
      </c>
      <c r="G11" s="12">
        <v>3200000</v>
      </c>
      <c r="H11" s="12">
        <v>3000000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10000000</v>
      </c>
      <c r="G16" s="12">
        <v>12000000</v>
      </c>
      <c r="H16" s="12">
        <v>10000000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3522000</v>
      </c>
      <c r="G20" s="4">
        <f>SUM(G21:G29)</f>
        <v>2867000</v>
      </c>
      <c r="H20" s="4">
        <f>SUM(H21:H29)</f>
        <v>2867000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2867000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1087000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79844000</v>
      </c>
      <c r="G30" s="20">
        <f>+G5+G6+G7+G20</f>
        <v>86890000</v>
      </c>
      <c r="H30" s="20">
        <f>+H5+H6+H7+H20</f>
        <v>89373000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543000</v>
      </c>
      <c r="G32" s="4">
        <f>SUM(G33:G38)</f>
        <v>7083000</v>
      </c>
      <c r="H32" s="4">
        <f>SUM(H33:H38)</f>
        <v>32198000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>
        <v>5000000</v>
      </c>
      <c r="H33" s="12">
        <v>30000000</v>
      </c>
    </row>
    <row r="34" spans="1:8" ht="12.75">
      <c r="A34" s="25"/>
      <c r="B34" s="25"/>
      <c r="C34" s="25"/>
      <c r="D34" s="25"/>
      <c r="E34" s="30" t="s">
        <v>34</v>
      </c>
      <c r="F34" s="12">
        <v>543000</v>
      </c>
      <c r="G34" s="12">
        <v>2083000</v>
      </c>
      <c r="H34" s="12">
        <v>2198000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543000</v>
      </c>
      <c r="G41" s="34">
        <f>+G32+G39</f>
        <v>7083000</v>
      </c>
      <c r="H41" s="34">
        <f>+H32+H39</f>
        <v>32198000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80387000</v>
      </c>
      <c r="G42" s="34">
        <f>+G30+G41</f>
        <v>93973000</v>
      </c>
      <c r="H42" s="34">
        <f>+H30+H41</f>
        <v>121571000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3970000</v>
      </c>
      <c r="G45" s="5">
        <f>SUM(G47+G53+G59+G65+G71+G77+G83+G89+G95+G101+G107+G113)</f>
        <v>1300000</v>
      </c>
      <c r="H45" s="5">
        <f>SUM(H47+H53+H59+H65+H71+H77+H83+H89+H95+H101+H107+H113)</f>
        <v>1353000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2670000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>
        <v>2670000</v>
      </c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1300000</v>
      </c>
      <c r="G71" s="4">
        <f>SUM(G72:G75)</f>
        <v>1300000</v>
      </c>
      <c r="H71" s="4">
        <f>SUM(H72:H75)</f>
        <v>1353000</v>
      </c>
    </row>
    <row r="72" spans="1:8" ht="12.75">
      <c r="A72" s="25"/>
      <c r="B72" s="25"/>
      <c r="C72" s="25"/>
      <c r="D72" s="25"/>
      <c r="E72" s="7" t="s">
        <v>128</v>
      </c>
      <c r="F72" s="8">
        <v>1300000</v>
      </c>
      <c r="G72" s="9">
        <v>1300000</v>
      </c>
      <c r="H72" s="10">
        <v>1353000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3970000</v>
      </c>
      <c r="G118" s="20">
        <f>SUM(G45)</f>
        <v>1300000</v>
      </c>
      <c r="H118" s="20">
        <f>SUM(H45)</f>
        <v>1353000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E73" sqref="E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93464000</v>
      </c>
      <c r="G5" s="4">
        <v>97114000</v>
      </c>
      <c r="H5" s="4">
        <v>101070000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2373000</v>
      </c>
      <c r="G7" s="5">
        <f>SUM(G8:G19)</f>
        <v>2509000</v>
      </c>
      <c r="H7" s="5">
        <f>SUM(H8:H19)</f>
        <v>2647000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2373000</v>
      </c>
      <c r="G13" s="21">
        <v>2509000</v>
      </c>
      <c r="H13" s="21">
        <v>2647000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1000000</v>
      </c>
      <c r="G20" s="4">
        <f>SUM(G21:G29)</f>
        <v>1000000</v>
      </c>
      <c r="H20" s="4">
        <f>SUM(H21:H29)</f>
        <v>1000000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/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96837000</v>
      </c>
      <c r="G30" s="20">
        <f>+G5+G6+G7+G20</f>
        <v>100623000</v>
      </c>
      <c r="H30" s="20">
        <f>+H5+H6+H7+H20</f>
        <v>104717000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96837000</v>
      </c>
      <c r="G42" s="34">
        <f>+G30+G41</f>
        <v>100623000</v>
      </c>
      <c r="H42" s="34">
        <f>+H30+H41</f>
        <v>104717000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>
      <c r="A72" s="25"/>
      <c r="B72" s="25"/>
      <c r="C72" s="25"/>
      <c r="D72" s="25"/>
      <c r="E72" s="7" t="s">
        <v>128</v>
      </c>
      <c r="F72" s="8"/>
      <c r="G72" s="9"/>
      <c r="H72" s="10"/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7">
      <selection activeCell="F55" sqref="F55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249464000</v>
      </c>
      <c r="G5" s="4">
        <v>263849000</v>
      </c>
      <c r="H5" s="4">
        <v>279590000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75073000</v>
      </c>
      <c r="G7" s="5">
        <f>SUM(G8:G19)</f>
        <v>78311000</v>
      </c>
      <c r="H7" s="5">
        <f>SUM(H8:H19)</f>
        <v>81086000</v>
      </c>
    </row>
    <row r="8" spans="1:8" ht="12.75">
      <c r="A8" s="25"/>
      <c r="B8" s="25"/>
      <c r="C8" s="25"/>
      <c r="D8" s="25"/>
      <c r="E8" s="30" t="s">
        <v>9</v>
      </c>
      <c r="F8" s="12">
        <v>59992000</v>
      </c>
      <c r="G8" s="12">
        <v>63311000</v>
      </c>
      <c r="H8" s="12">
        <v>68086000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15081000</v>
      </c>
      <c r="G11" s="12">
        <v>15000000</v>
      </c>
      <c r="H11" s="12">
        <v>13000000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7400000</v>
      </c>
      <c r="G20" s="4">
        <f>SUM(G21:G29)</f>
        <v>1770000</v>
      </c>
      <c r="H20" s="4">
        <f>SUM(H21:H29)</f>
        <v>1770000</v>
      </c>
    </row>
    <row r="21" spans="1:8" ht="12.75">
      <c r="A21" s="25"/>
      <c r="B21" s="25"/>
      <c r="C21" s="25"/>
      <c r="D21" s="25"/>
      <c r="E21" s="30" t="s">
        <v>22</v>
      </c>
      <c r="F21" s="21">
        <v>1770000</v>
      </c>
      <c r="G21" s="21">
        <v>1770000</v>
      </c>
      <c r="H21" s="21">
        <v>1770000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5630000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331937000</v>
      </c>
      <c r="G30" s="20">
        <f>+G5+G6+G7+G20</f>
        <v>343930000</v>
      </c>
      <c r="H30" s="20">
        <f>+H5+H6+H7+H20</f>
        <v>362446000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99713000</v>
      </c>
      <c r="G32" s="4">
        <f>SUM(G33:G38)</f>
        <v>48260000</v>
      </c>
      <c r="H32" s="4">
        <f>SUM(H33:H38)</f>
        <v>56189000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99713000</v>
      </c>
      <c r="G34" s="12">
        <v>48260000</v>
      </c>
      <c r="H34" s="12">
        <v>56189000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99713000</v>
      </c>
      <c r="G41" s="34">
        <f>+G32+G39</f>
        <v>48260000</v>
      </c>
      <c r="H41" s="34">
        <f>+H32+H39</f>
        <v>56189000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431650000</v>
      </c>
      <c r="G42" s="34">
        <f>+G30+G41</f>
        <v>392190000</v>
      </c>
      <c r="H42" s="34">
        <f>+H30+H41</f>
        <v>418635000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4500000</v>
      </c>
      <c r="G45" s="5">
        <f>SUM(G47+G53+G59+G65+G71+G77+G83+G89+G95+G101+G107+G113)</f>
        <v>500000</v>
      </c>
      <c r="H45" s="5">
        <f>SUM(H47+H53+H59+H65+H71+H77+H83+H89+H95+H101+H107+H113)</f>
        <v>521000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4000000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>
        <v>4000000</v>
      </c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500000</v>
      </c>
      <c r="G71" s="4">
        <f>SUM(G72:G75)</f>
        <v>500000</v>
      </c>
      <c r="H71" s="4">
        <f>SUM(H72:H75)</f>
        <v>521000</v>
      </c>
    </row>
    <row r="72" spans="1:8" ht="12.75">
      <c r="A72" s="25"/>
      <c r="B72" s="25"/>
      <c r="C72" s="25"/>
      <c r="D72" s="25"/>
      <c r="E72" s="7" t="s">
        <v>128</v>
      </c>
      <c r="F72" s="8">
        <v>500000</v>
      </c>
      <c r="G72" s="9">
        <v>500000</v>
      </c>
      <c r="H72" s="10">
        <v>521000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4500000</v>
      </c>
      <c r="G118" s="20">
        <f>SUM(G45)</f>
        <v>500000</v>
      </c>
      <c r="H118" s="20">
        <f>SUM(H45)</f>
        <v>521000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3">
      <selection activeCell="F72" sqref="F72:H7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258930000</v>
      </c>
      <c r="G5" s="4">
        <v>273812000</v>
      </c>
      <c r="H5" s="4">
        <v>290093000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71415000</v>
      </c>
      <c r="G7" s="5">
        <f>SUM(G8:G19)</f>
        <v>78086000</v>
      </c>
      <c r="H7" s="5">
        <f>SUM(H8:H19)</f>
        <v>84088000</v>
      </c>
    </row>
    <row r="8" spans="1:8" ht="12.75">
      <c r="A8" s="25"/>
      <c r="B8" s="25"/>
      <c r="C8" s="25"/>
      <c r="D8" s="25"/>
      <c r="E8" s="30" t="s">
        <v>9</v>
      </c>
      <c r="F8" s="12">
        <v>62609000</v>
      </c>
      <c r="G8" s="12">
        <v>66086000</v>
      </c>
      <c r="H8" s="12">
        <v>71088000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8806000</v>
      </c>
      <c r="G11" s="12">
        <v>12000000</v>
      </c>
      <c r="H11" s="12">
        <v>13000000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3440000</v>
      </c>
      <c r="G20" s="4">
        <f>SUM(G21:G29)</f>
        <v>1700000</v>
      </c>
      <c r="H20" s="4">
        <f>SUM(H21:H29)</f>
        <v>1964000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1964000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1740000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333785000</v>
      </c>
      <c r="G30" s="20">
        <f>+G5+G6+G7+G20</f>
        <v>353598000</v>
      </c>
      <c r="H30" s="20">
        <f>+H5+H6+H7+H20</f>
        <v>376145000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39225000</v>
      </c>
      <c r="G32" s="4">
        <f>SUM(G33:G38)</f>
        <v>51185000</v>
      </c>
      <c r="H32" s="4">
        <f>SUM(H33:H38)</f>
        <v>59275000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39225000</v>
      </c>
      <c r="G34" s="12">
        <v>51185000</v>
      </c>
      <c r="H34" s="12">
        <v>59275000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39225000</v>
      </c>
      <c r="G41" s="34">
        <f>+G32+G39</f>
        <v>51185000</v>
      </c>
      <c r="H41" s="34">
        <f>+H32+H39</f>
        <v>59275000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373010000</v>
      </c>
      <c r="G42" s="34">
        <f>+G30+G41</f>
        <v>404783000</v>
      </c>
      <c r="H42" s="34">
        <f>+H30+H41</f>
        <v>435420000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500000</v>
      </c>
      <c r="G45" s="5">
        <f>SUM(G47+G53+G59+G65+G71+G77+G83+G89+G95+G101+G107+G113)</f>
        <v>500000</v>
      </c>
      <c r="H45" s="5">
        <f>SUM(H47+H53+H59+H65+H71+H77+H83+H89+H95+H101+H107+H113)</f>
        <v>521000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500000</v>
      </c>
      <c r="G71" s="4">
        <f>SUM(G72:G75)</f>
        <v>500000</v>
      </c>
      <c r="H71" s="4">
        <f>SUM(H72:H75)</f>
        <v>521000</v>
      </c>
    </row>
    <row r="72" spans="1:8" ht="12.75">
      <c r="A72" s="25"/>
      <c r="B72" s="25"/>
      <c r="C72" s="25"/>
      <c r="D72" s="25"/>
      <c r="E72" s="7" t="s">
        <v>128</v>
      </c>
      <c r="F72" s="8">
        <v>500000</v>
      </c>
      <c r="G72" s="9">
        <v>500000</v>
      </c>
      <c r="H72" s="10">
        <v>521000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500000</v>
      </c>
      <c r="G118" s="20">
        <f>SUM(G45)</f>
        <v>500000</v>
      </c>
      <c r="H118" s="20">
        <f>SUM(H45)</f>
        <v>521000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4">
      <selection activeCell="F72" sqref="F72:H7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42659000</v>
      </c>
      <c r="G5" s="4">
        <v>45120000</v>
      </c>
      <c r="H5" s="4">
        <v>47802000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17653000</v>
      </c>
      <c r="G7" s="5">
        <f>SUM(G8:G19)</f>
        <v>16630000</v>
      </c>
      <c r="H7" s="5">
        <f>SUM(H8:H19)</f>
        <v>18925000</v>
      </c>
    </row>
    <row r="8" spans="1:8" ht="12.75">
      <c r="A8" s="25"/>
      <c r="B8" s="25"/>
      <c r="C8" s="25"/>
      <c r="D8" s="25"/>
      <c r="E8" s="30" t="s">
        <v>9</v>
      </c>
      <c r="F8" s="12">
        <v>11253000</v>
      </c>
      <c r="G8" s="12">
        <v>11630000</v>
      </c>
      <c r="H8" s="12">
        <v>12173000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6400000</v>
      </c>
      <c r="G11" s="12">
        <v>5000000</v>
      </c>
      <c r="H11" s="12">
        <v>6752000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3604000</v>
      </c>
      <c r="G20" s="4">
        <f>SUM(G21:G29)</f>
        <v>2415000</v>
      </c>
      <c r="H20" s="4">
        <f>SUM(H21:H29)</f>
        <v>2679000</v>
      </c>
    </row>
    <row r="21" spans="1:8" ht="12.75">
      <c r="A21" s="25"/>
      <c r="B21" s="25"/>
      <c r="C21" s="25"/>
      <c r="D21" s="25"/>
      <c r="E21" s="30" t="s">
        <v>22</v>
      </c>
      <c r="F21" s="21">
        <v>2415000</v>
      </c>
      <c r="G21" s="21">
        <v>2415000</v>
      </c>
      <c r="H21" s="21">
        <v>2679000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1189000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63916000</v>
      </c>
      <c r="G30" s="20">
        <f>+G5+G6+G7+G20</f>
        <v>64165000</v>
      </c>
      <c r="H30" s="20">
        <f>+H5+H6+H7+H20</f>
        <v>69406000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320000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320000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320000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64236000</v>
      </c>
      <c r="G42" s="34">
        <f>+G30+G41</f>
        <v>64165000</v>
      </c>
      <c r="H42" s="34">
        <f>+H30+H41</f>
        <v>69406000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500000</v>
      </c>
      <c r="G45" s="5">
        <f>SUM(G47+G53+G59+G65+G71+G77+G83+G89+G95+G101+G107+G113)</f>
        <v>500000</v>
      </c>
      <c r="H45" s="5">
        <f>SUM(H47+H53+H59+H65+H71+H77+H83+H89+H95+H101+H107+H113)</f>
        <v>521000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500000</v>
      </c>
      <c r="G71" s="4">
        <f>SUM(G72:G75)</f>
        <v>500000</v>
      </c>
      <c r="H71" s="4">
        <f>SUM(H72:H75)</f>
        <v>521000</v>
      </c>
    </row>
    <row r="72" spans="1:8" ht="12.75">
      <c r="A72" s="25"/>
      <c r="B72" s="25"/>
      <c r="C72" s="25"/>
      <c r="D72" s="25"/>
      <c r="E72" s="7" t="s">
        <v>128</v>
      </c>
      <c r="F72" s="8">
        <v>500000</v>
      </c>
      <c r="G72" s="9">
        <v>500000</v>
      </c>
      <c r="H72" s="10">
        <v>521000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500000</v>
      </c>
      <c r="G118" s="20">
        <f>SUM(G45)</f>
        <v>500000</v>
      </c>
      <c r="H118" s="20">
        <f>SUM(H45)</f>
        <v>521000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4">
      <selection activeCell="H73" sqref="H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105863000</v>
      </c>
      <c r="G5" s="4">
        <v>111975000</v>
      </c>
      <c r="H5" s="4">
        <v>118658000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45639000</v>
      </c>
      <c r="G7" s="5">
        <f>SUM(G8:G19)</f>
        <v>33672000</v>
      </c>
      <c r="H7" s="5">
        <f>SUM(H8:H19)</f>
        <v>38297000</v>
      </c>
    </row>
    <row r="8" spans="1:8" ht="12.75">
      <c r="A8" s="25"/>
      <c r="B8" s="25"/>
      <c r="C8" s="25"/>
      <c r="D8" s="25"/>
      <c r="E8" s="30" t="s">
        <v>9</v>
      </c>
      <c r="F8" s="12">
        <v>40139000</v>
      </c>
      <c r="G8" s="12">
        <v>29536000</v>
      </c>
      <c r="H8" s="12">
        <v>31545000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5500000</v>
      </c>
      <c r="G11" s="12">
        <v>4136000</v>
      </c>
      <c r="H11" s="12">
        <v>6752000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3471000</v>
      </c>
      <c r="G20" s="4">
        <f>SUM(G21:G29)</f>
        <v>2235000</v>
      </c>
      <c r="H20" s="4">
        <f>SUM(H21:H29)</f>
        <v>2235000</v>
      </c>
    </row>
    <row r="21" spans="1:8" ht="12.75">
      <c r="A21" s="25"/>
      <c r="B21" s="25"/>
      <c r="C21" s="25"/>
      <c r="D21" s="25"/>
      <c r="E21" s="30" t="s">
        <v>22</v>
      </c>
      <c r="F21" s="21">
        <v>2235000</v>
      </c>
      <c r="G21" s="21">
        <v>2235000</v>
      </c>
      <c r="H21" s="21">
        <v>2235000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1236000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154973000</v>
      </c>
      <c r="G30" s="20">
        <f>+G5+G6+G7+G20</f>
        <v>147882000</v>
      </c>
      <c r="H30" s="20">
        <f>+H5+H6+H7+H20</f>
        <v>159190000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8448000</v>
      </c>
      <c r="G32" s="4">
        <f>SUM(G33:G38)</f>
        <v>11722000</v>
      </c>
      <c r="H32" s="4">
        <f>SUM(H33:H38)</f>
        <v>12367000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8448000</v>
      </c>
      <c r="G34" s="12">
        <v>11722000</v>
      </c>
      <c r="H34" s="12">
        <v>12367000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8448000</v>
      </c>
      <c r="G41" s="34">
        <f>+G32+G39</f>
        <v>11722000</v>
      </c>
      <c r="H41" s="34">
        <f>+H32+H39</f>
        <v>12367000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163421000</v>
      </c>
      <c r="G42" s="34">
        <f>+G30+G41</f>
        <v>159604000</v>
      </c>
      <c r="H42" s="34">
        <f>+H30+H41</f>
        <v>171557000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1200000</v>
      </c>
      <c r="G45" s="5">
        <f>SUM(G47+G53+G59+G65+G71+G77+G83+G89+G95+G101+G107+G113)</f>
        <v>1200000</v>
      </c>
      <c r="H45" s="5">
        <f>SUM(H47+H53+H59+H65+H71+H77+H83+H89+H95+H101+H107+H113)</f>
        <v>1249000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1200000</v>
      </c>
      <c r="G71" s="4">
        <f>SUM(G72:G75)</f>
        <v>1200000</v>
      </c>
      <c r="H71" s="4">
        <f>SUM(H72:H75)</f>
        <v>1249000</v>
      </c>
    </row>
    <row r="72" spans="1:8" ht="12.75">
      <c r="A72" s="25"/>
      <c r="B72" s="25"/>
      <c r="C72" s="25"/>
      <c r="D72" s="25"/>
      <c r="E72" s="7" t="s">
        <v>128</v>
      </c>
      <c r="F72" s="8">
        <v>1200000</v>
      </c>
      <c r="G72" s="9">
        <v>1200000</v>
      </c>
      <c r="H72" s="10">
        <v>1249000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1200000</v>
      </c>
      <c r="G118" s="20">
        <f>SUM(G45)</f>
        <v>1200000</v>
      </c>
      <c r="H118" s="20">
        <f>SUM(H45)</f>
        <v>1249000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F72" sqref="F72:H7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82696000</v>
      </c>
      <c r="G5" s="4">
        <v>87480000</v>
      </c>
      <c r="H5" s="4">
        <v>92709000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27664000</v>
      </c>
      <c r="G7" s="5">
        <f>SUM(G8:G19)</f>
        <v>29170000</v>
      </c>
      <c r="H7" s="5">
        <f>SUM(H8:H19)</f>
        <v>31832000</v>
      </c>
    </row>
    <row r="8" spans="1:8" ht="12.75">
      <c r="A8" s="25"/>
      <c r="B8" s="25"/>
      <c r="C8" s="25"/>
      <c r="D8" s="25"/>
      <c r="E8" s="30" t="s">
        <v>9</v>
      </c>
      <c r="F8" s="12">
        <v>22504000</v>
      </c>
      <c r="G8" s="12">
        <v>23560000</v>
      </c>
      <c r="H8" s="12">
        <v>25080000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5160000</v>
      </c>
      <c r="G11" s="12">
        <v>5610000</v>
      </c>
      <c r="H11" s="12">
        <v>6752000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4781000</v>
      </c>
      <c r="G20" s="4">
        <f>SUM(G21:G29)</f>
        <v>3312000</v>
      </c>
      <c r="H20" s="4">
        <f>SUM(H21:H29)</f>
        <v>3312000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3312000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1901000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115141000</v>
      </c>
      <c r="G30" s="20">
        <f>+G5+G6+G7+G20</f>
        <v>119962000</v>
      </c>
      <c r="H30" s="20">
        <f>+H5+H6+H7+H20</f>
        <v>127853000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8174000</v>
      </c>
      <c r="G32" s="4">
        <f>SUM(G33:G38)</f>
        <v>8380000</v>
      </c>
      <c r="H32" s="4">
        <f>SUM(H33:H38)</f>
        <v>8434000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8174000</v>
      </c>
      <c r="G34" s="12">
        <v>8380000</v>
      </c>
      <c r="H34" s="12">
        <v>8434000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8174000</v>
      </c>
      <c r="G41" s="34">
        <f>+G32+G39</f>
        <v>8380000</v>
      </c>
      <c r="H41" s="34">
        <f>+H32+H39</f>
        <v>8434000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123315000</v>
      </c>
      <c r="G42" s="34">
        <f>+G30+G41</f>
        <v>128342000</v>
      </c>
      <c r="H42" s="34">
        <f>+H30+H41</f>
        <v>136287000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500000</v>
      </c>
      <c r="G45" s="5">
        <f>SUM(G47+G53+G59+G65+G71+G77+G83+G89+G95+G101+G107+G113)</f>
        <v>500000</v>
      </c>
      <c r="H45" s="5">
        <f>SUM(H47+H53+H59+H65+H71+H77+H83+H89+H95+H101+H107+H113)</f>
        <v>521000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500000</v>
      </c>
      <c r="G71" s="4">
        <f>SUM(G72:G75)</f>
        <v>500000</v>
      </c>
      <c r="H71" s="4">
        <f>SUM(H72:H75)</f>
        <v>521000</v>
      </c>
    </row>
    <row r="72" spans="1:8" ht="12.75">
      <c r="A72" s="25"/>
      <c r="B72" s="25"/>
      <c r="C72" s="25"/>
      <c r="D72" s="25"/>
      <c r="E72" s="7" t="s">
        <v>128</v>
      </c>
      <c r="F72" s="8">
        <v>500000</v>
      </c>
      <c r="G72" s="9">
        <v>500000</v>
      </c>
      <c r="H72" s="10">
        <v>521000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500000</v>
      </c>
      <c r="G118" s="20">
        <f>SUM(G45)</f>
        <v>500000</v>
      </c>
      <c r="H118" s="20">
        <f>SUM(H45)</f>
        <v>521000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1">
      <selection activeCell="G49" sqref="G4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174140000</v>
      </c>
      <c r="G5" s="4">
        <v>184173000</v>
      </c>
      <c r="H5" s="4">
        <v>195156000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51233000</v>
      </c>
      <c r="G7" s="5">
        <f>SUM(G8:G19)</f>
        <v>47594000</v>
      </c>
      <c r="H7" s="5">
        <f>SUM(H8:H19)</f>
        <v>52400000</v>
      </c>
    </row>
    <row r="8" spans="1:8" ht="12.75">
      <c r="A8" s="25"/>
      <c r="B8" s="25"/>
      <c r="C8" s="25"/>
      <c r="D8" s="25"/>
      <c r="E8" s="30" t="s">
        <v>9</v>
      </c>
      <c r="F8" s="12">
        <v>39233000</v>
      </c>
      <c r="G8" s="12">
        <v>41299000</v>
      </c>
      <c r="H8" s="12">
        <v>44272000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12000000</v>
      </c>
      <c r="G11" s="12">
        <v>6295000</v>
      </c>
      <c r="H11" s="12">
        <v>8128000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9766000</v>
      </c>
      <c r="G20" s="4">
        <f>SUM(G21:G29)</f>
        <v>2500000</v>
      </c>
      <c r="H20" s="4">
        <f>SUM(H21:H29)</f>
        <v>2764000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2500000</v>
      </c>
      <c r="H21" s="21">
        <v>2764000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2766000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4000000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235139000</v>
      </c>
      <c r="G30" s="20">
        <f>+G5+G6+G7+G20</f>
        <v>234267000</v>
      </c>
      <c r="H30" s="20">
        <f>+H5+H6+H7+H20</f>
        <v>250320000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15468000</v>
      </c>
      <c r="G32" s="4">
        <f>SUM(G33:G38)</f>
        <v>20202000</v>
      </c>
      <c r="H32" s="4">
        <f>SUM(H33:H38)</f>
        <v>21312000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15468000</v>
      </c>
      <c r="G34" s="12">
        <v>20202000</v>
      </c>
      <c r="H34" s="12">
        <v>21312000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17268000</v>
      </c>
      <c r="G41" s="34">
        <f>+G32+G39</f>
        <v>20202000</v>
      </c>
      <c r="H41" s="34">
        <f>+H32+H39</f>
        <v>21312000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252407000</v>
      </c>
      <c r="G42" s="34">
        <f>+G30+G41</f>
        <v>254469000</v>
      </c>
      <c r="H42" s="34">
        <f>+H30+H41</f>
        <v>271632000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22649000</v>
      </c>
      <c r="G45" s="5">
        <f>SUM(G47+G53+G59+G65+G71+G77+G83+G89+G95+G101+G107+G113)</f>
        <v>10634000</v>
      </c>
      <c r="H45" s="5">
        <f>SUM(H47+H53+H59+H65+H71+H77+H83+H89+H95+H101+H107+H113)</f>
        <v>1718000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20999000</v>
      </c>
      <c r="G47" s="4">
        <f>SUM(G48:G51)</f>
        <v>8984000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>
        <v>20999000</v>
      </c>
      <c r="G48" s="9">
        <v>8984000</v>
      </c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1650000</v>
      </c>
      <c r="G71" s="4">
        <f>SUM(G72:G75)</f>
        <v>1650000</v>
      </c>
      <c r="H71" s="4">
        <f>SUM(H72:H75)</f>
        <v>1718000</v>
      </c>
    </row>
    <row r="72" spans="1:8" ht="12.75">
      <c r="A72" s="25"/>
      <c r="B72" s="25"/>
      <c r="C72" s="25"/>
      <c r="D72" s="25"/>
      <c r="E72" s="7" t="s">
        <v>128</v>
      </c>
      <c r="F72" s="8">
        <v>1650000</v>
      </c>
      <c r="G72" s="9">
        <v>1650000</v>
      </c>
      <c r="H72" s="10">
        <v>1718000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22649000</v>
      </c>
      <c r="G118" s="20">
        <f>SUM(G45)</f>
        <v>10634000</v>
      </c>
      <c r="H118" s="20">
        <f>SUM(H45)</f>
        <v>1718000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E73" sqref="E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833685000</v>
      </c>
      <c r="G5" s="4">
        <v>896469000</v>
      </c>
      <c r="H5" s="4">
        <v>964525000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533585000</v>
      </c>
      <c r="G7" s="5">
        <f>SUM(G8:G19)</f>
        <v>564933000</v>
      </c>
      <c r="H7" s="5">
        <f>SUM(H8:H19)</f>
        <v>607275000</v>
      </c>
    </row>
    <row r="8" spans="1:8" ht="12.75">
      <c r="A8" s="25"/>
      <c r="B8" s="25"/>
      <c r="C8" s="25"/>
      <c r="D8" s="25"/>
      <c r="E8" s="30" t="s">
        <v>9</v>
      </c>
      <c r="F8" s="12">
        <v>428472000</v>
      </c>
      <c r="G8" s="12">
        <v>454030000</v>
      </c>
      <c r="H8" s="12">
        <v>490801000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3113000</v>
      </c>
      <c r="G13" s="21">
        <v>3293000</v>
      </c>
      <c r="H13" s="21">
        <v>3474000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102000000</v>
      </c>
      <c r="G16" s="12">
        <v>107610000</v>
      </c>
      <c r="H16" s="12">
        <v>113000000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3466000</v>
      </c>
      <c r="G20" s="4">
        <f>SUM(G21:G29)</f>
        <v>1000000</v>
      </c>
      <c r="H20" s="4">
        <f>SUM(H21:H29)</f>
        <v>1264000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1264000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2466000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1370736000</v>
      </c>
      <c r="G30" s="20">
        <f>+G5+G6+G7+G20</f>
        <v>1462402000</v>
      </c>
      <c r="H30" s="20">
        <f>+H5+H6+H7+H20</f>
        <v>1573064000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99694000</v>
      </c>
      <c r="G32" s="4">
        <f>SUM(G33:G38)</f>
        <v>115366000</v>
      </c>
      <c r="H32" s="4">
        <f>SUM(H33:H38)</f>
        <v>135000000</v>
      </c>
    </row>
    <row r="33" spans="1:8" ht="12.75">
      <c r="A33" s="25"/>
      <c r="B33" s="25"/>
      <c r="C33" s="25"/>
      <c r="D33" s="25"/>
      <c r="E33" s="30" t="s">
        <v>16</v>
      </c>
      <c r="F33" s="12">
        <v>99694000</v>
      </c>
      <c r="G33" s="12">
        <v>115366000</v>
      </c>
      <c r="H33" s="12">
        <v>135000000</v>
      </c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99694000</v>
      </c>
      <c r="G41" s="34">
        <f>+G32+G39</f>
        <v>115366000</v>
      </c>
      <c r="H41" s="34">
        <f>+H32+H39</f>
        <v>135000000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1470430000</v>
      </c>
      <c r="G42" s="34">
        <f>+G30+G41</f>
        <v>1577768000</v>
      </c>
      <c r="H42" s="34">
        <f>+H30+H41</f>
        <v>1708064000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116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 customHeight="1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 customHeight="1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 customHeight="1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>
      <c r="A72" s="25"/>
      <c r="B72" s="25"/>
      <c r="C72" s="25"/>
      <c r="D72" s="25"/>
      <c r="E72" s="7" t="s">
        <v>128</v>
      </c>
      <c r="F72" s="8"/>
      <c r="G72" s="9"/>
      <c r="H72" s="10"/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customHeight="1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55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56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57</v>
      </c>
      <c r="F124" s="39"/>
      <c r="G124" s="39"/>
      <c r="H124" s="39"/>
    </row>
    <row r="125" spans="5:8" ht="12.75">
      <c r="E125" s="1" t="s">
        <v>58</v>
      </c>
      <c r="F125" s="24">
        <v>74689000</v>
      </c>
      <c r="G125" s="24">
        <v>80222000</v>
      </c>
      <c r="H125" s="24">
        <v>86667000</v>
      </c>
    </row>
    <row r="126" spans="5:8" ht="12.75">
      <c r="E126" s="1" t="s">
        <v>59</v>
      </c>
      <c r="F126" s="24">
        <v>77879000</v>
      </c>
      <c r="G126" s="24">
        <v>83648000</v>
      </c>
      <c r="H126" s="24">
        <v>90368000</v>
      </c>
    </row>
    <row r="127" spans="5:8" ht="12.75">
      <c r="E127" s="1" t="s">
        <v>60</v>
      </c>
      <c r="F127" s="24">
        <v>10184000</v>
      </c>
      <c r="G127" s="24">
        <v>10938000</v>
      </c>
      <c r="H127" s="24">
        <v>11817000</v>
      </c>
    </row>
    <row r="128" spans="5:8" ht="12.75">
      <c r="E128" s="1" t="s">
        <v>61</v>
      </c>
      <c r="F128" s="24">
        <v>29252000</v>
      </c>
      <c r="G128" s="24">
        <v>31418000</v>
      </c>
      <c r="H128" s="24">
        <v>33943000</v>
      </c>
    </row>
    <row r="129" spans="5:8" ht="12.75">
      <c r="E129" s="1" t="s">
        <v>62</v>
      </c>
      <c r="F129" s="24">
        <v>22064000</v>
      </c>
      <c r="G129" s="24">
        <v>23699000</v>
      </c>
      <c r="H129" s="24">
        <v>25603000</v>
      </c>
    </row>
    <row r="130" spans="5:8" ht="12.75">
      <c r="E130" s="1" t="s">
        <v>63</v>
      </c>
      <c r="F130" s="24"/>
      <c r="G130" s="24"/>
      <c r="H130" s="24"/>
    </row>
    <row r="131" spans="5:8" ht="12.75">
      <c r="E131" s="1" t="s">
        <v>64</v>
      </c>
      <c r="F131" s="24"/>
      <c r="G131" s="24"/>
      <c r="H131" s="24"/>
    </row>
    <row r="132" spans="5:8" ht="12.75">
      <c r="E132" s="1" t="s">
        <v>65</v>
      </c>
      <c r="F132" s="24">
        <v>49618000</v>
      </c>
      <c r="G132" s="24">
        <v>53294000</v>
      </c>
      <c r="H132" s="24">
        <v>57576000</v>
      </c>
    </row>
    <row r="133" spans="5:8" ht="12.75">
      <c r="E133" s="38"/>
      <c r="F133" s="39"/>
      <c r="G133" s="39"/>
      <c r="H133" s="39"/>
    </row>
    <row r="134" spans="5:8" ht="12.75">
      <c r="E134" s="38" t="s">
        <v>66</v>
      </c>
      <c r="F134" s="39"/>
      <c r="G134" s="39"/>
      <c r="H134" s="39"/>
    </row>
    <row r="135" spans="5:8" ht="12.75">
      <c r="E135" s="1" t="s">
        <v>58</v>
      </c>
      <c r="F135" s="24">
        <v>56111000</v>
      </c>
      <c r="G135" s="24">
        <v>59197000</v>
      </c>
      <c r="H135" s="24">
        <v>62394000</v>
      </c>
    </row>
    <row r="136" spans="5:8" ht="12.75">
      <c r="E136" s="1" t="s">
        <v>59</v>
      </c>
      <c r="F136" s="24">
        <v>58507000</v>
      </c>
      <c r="G136" s="24">
        <v>61725000</v>
      </c>
      <c r="H136" s="24">
        <v>65058000</v>
      </c>
    </row>
    <row r="137" spans="5:8" ht="12.75">
      <c r="E137" s="1" t="s">
        <v>60</v>
      </c>
      <c r="F137" s="24">
        <v>7651000</v>
      </c>
      <c r="G137" s="24">
        <v>8071000</v>
      </c>
      <c r="H137" s="24">
        <v>8507000</v>
      </c>
    </row>
    <row r="138" spans="5:8" ht="12.75">
      <c r="E138" s="1" t="s">
        <v>61</v>
      </c>
      <c r="F138" s="24">
        <v>21976000</v>
      </c>
      <c r="G138" s="24">
        <v>23184000</v>
      </c>
      <c r="H138" s="24">
        <v>24436000</v>
      </c>
    </row>
    <row r="139" spans="5:8" ht="12.75">
      <c r="E139" s="1" t="s">
        <v>62</v>
      </c>
      <c r="F139" s="24">
        <v>16576000</v>
      </c>
      <c r="G139" s="24">
        <v>17488000</v>
      </c>
      <c r="H139" s="24">
        <v>18432000</v>
      </c>
    </row>
    <row r="140" spans="5:8" ht="12.75">
      <c r="E140" s="1" t="s">
        <v>63</v>
      </c>
      <c r="F140" s="24"/>
      <c r="G140" s="24"/>
      <c r="H140" s="24"/>
    </row>
    <row r="141" spans="5:8" ht="12.75">
      <c r="E141" s="1" t="s">
        <v>64</v>
      </c>
      <c r="F141" s="24"/>
      <c r="G141" s="24"/>
      <c r="H141" s="24"/>
    </row>
    <row r="142" spans="5:8" ht="12.75">
      <c r="E142" s="1" t="s">
        <v>65</v>
      </c>
      <c r="F142" s="24">
        <v>37276000</v>
      </c>
      <c r="G142" s="24">
        <v>39327000</v>
      </c>
      <c r="H142" s="24">
        <v>41450000</v>
      </c>
    </row>
    <row r="143" spans="5:8" ht="12.75">
      <c r="E143" s="38"/>
      <c r="F143" s="39"/>
      <c r="G143" s="39"/>
      <c r="H143" s="39"/>
    </row>
    <row r="144" spans="5:8" ht="12.75">
      <c r="E144" s="38" t="s">
        <v>67</v>
      </c>
      <c r="F144" s="39"/>
      <c r="G144" s="39"/>
      <c r="H144" s="39"/>
    </row>
    <row r="145" spans="5:8" ht="12.75">
      <c r="E145" s="1" t="s">
        <v>58</v>
      </c>
      <c r="F145" s="24"/>
      <c r="G145" s="24"/>
      <c r="H145" s="24"/>
    </row>
    <row r="146" spans="5:8" ht="12.75">
      <c r="E146" s="1" t="s">
        <v>59</v>
      </c>
      <c r="F146" s="24"/>
      <c r="G146" s="24"/>
      <c r="H146" s="24"/>
    </row>
    <row r="147" spans="5:8" ht="12.75">
      <c r="E147" s="1" t="s">
        <v>60</v>
      </c>
      <c r="F147" s="24"/>
      <c r="G147" s="24"/>
      <c r="H147" s="24"/>
    </row>
    <row r="148" spans="5:8" ht="12.75">
      <c r="E148" s="1" t="s">
        <v>61</v>
      </c>
      <c r="F148" s="24"/>
      <c r="G148" s="24"/>
      <c r="H148" s="24"/>
    </row>
    <row r="149" spans="5:8" ht="12.75">
      <c r="E149" s="1" t="s">
        <v>62</v>
      </c>
      <c r="F149" s="24"/>
      <c r="G149" s="24"/>
      <c r="H149" s="24"/>
    </row>
    <row r="150" spans="5:8" ht="12.75">
      <c r="E150" s="1" t="s">
        <v>63</v>
      </c>
      <c r="F150" s="24"/>
      <c r="G150" s="24"/>
      <c r="H150" s="24"/>
    </row>
    <row r="151" spans="5:8" ht="12.75">
      <c r="E151" s="1" t="s">
        <v>64</v>
      </c>
      <c r="F151" s="24"/>
      <c r="G151" s="24"/>
      <c r="H151" s="24"/>
    </row>
    <row r="152" spans="5:8" ht="12.75">
      <c r="E152" s="1" t="s">
        <v>65</v>
      </c>
      <c r="F152" s="24"/>
      <c r="G152" s="24"/>
      <c r="H152" s="24"/>
    </row>
    <row r="153" spans="5:8" ht="12.75">
      <c r="E153" s="38"/>
      <c r="F153" s="39"/>
      <c r="G153" s="39"/>
      <c r="H153" s="39"/>
    </row>
    <row r="154" spans="5:8" ht="12.75">
      <c r="E154" s="38"/>
      <c r="F154" s="39"/>
      <c r="G154" s="39"/>
      <c r="H154" s="39"/>
    </row>
    <row r="155" spans="5:8" ht="12.75">
      <c r="E155" s="38" t="s">
        <v>68</v>
      </c>
      <c r="F155" s="39"/>
      <c r="G155" s="39"/>
      <c r="H155" s="39"/>
    </row>
    <row r="156" spans="5:8" ht="12.75">
      <c r="E156" s="38"/>
      <c r="F156" s="39"/>
      <c r="G156" s="39"/>
      <c r="H156" s="39"/>
    </row>
    <row r="157" spans="5:8" ht="12.75">
      <c r="E157" s="1" t="s">
        <v>58</v>
      </c>
      <c r="F157" s="24">
        <v>158126000</v>
      </c>
      <c r="G157" s="24">
        <v>167670000</v>
      </c>
      <c r="H157" s="24">
        <v>158126000</v>
      </c>
    </row>
    <row r="158" spans="5:8" ht="12.75">
      <c r="E158" s="1" t="s">
        <v>59</v>
      </c>
      <c r="F158" s="24">
        <v>146990000</v>
      </c>
      <c r="G158" s="24">
        <v>155861000</v>
      </c>
      <c r="H158" s="24">
        <v>146990000</v>
      </c>
    </row>
    <row r="159" spans="5:8" ht="12.75">
      <c r="E159" s="1" t="s">
        <v>60</v>
      </c>
      <c r="F159" s="24">
        <v>8936000</v>
      </c>
      <c r="G159" s="24">
        <v>9476000</v>
      </c>
      <c r="H159" s="24">
        <v>8936000</v>
      </c>
    </row>
    <row r="160" spans="5:8" ht="12.75">
      <c r="E160" s="1" t="s">
        <v>61</v>
      </c>
      <c r="F160" s="24">
        <v>35134000</v>
      </c>
      <c r="G160" s="24">
        <v>37255000</v>
      </c>
      <c r="H160" s="24">
        <v>35134000</v>
      </c>
    </row>
    <row r="161" spans="5:8" ht="12.75">
      <c r="E161" s="1" t="s">
        <v>62</v>
      </c>
      <c r="F161" s="24">
        <v>28833000</v>
      </c>
      <c r="G161" s="24">
        <v>30573000</v>
      </c>
      <c r="H161" s="24">
        <v>28833000</v>
      </c>
    </row>
    <row r="162" spans="5:8" ht="12.75">
      <c r="E162" s="1" t="s">
        <v>63</v>
      </c>
      <c r="F162" s="24"/>
      <c r="G162" s="24"/>
      <c r="H162" s="24"/>
    </row>
    <row r="163" spans="5:8" ht="12.75">
      <c r="E163" s="1" t="s">
        <v>64</v>
      </c>
      <c r="F163" s="24"/>
      <c r="G163" s="24"/>
      <c r="H163" s="24"/>
    </row>
    <row r="164" spans="5:8" ht="12.75">
      <c r="E164" s="1" t="s">
        <v>65</v>
      </c>
      <c r="F164" s="24">
        <v>45453000</v>
      </c>
      <c r="G164" s="24">
        <v>48196000</v>
      </c>
      <c r="H164" s="24">
        <v>45453000</v>
      </c>
    </row>
    <row r="165" spans="5:8" ht="12.75">
      <c r="E165" s="38"/>
      <c r="F165" s="39"/>
      <c r="G165" s="39"/>
      <c r="H165" s="39"/>
    </row>
    <row r="166" spans="5:8" ht="12.75">
      <c r="E166" s="38"/>
      <c r="F166" s="39"/>
      <c r="G166" s="39"/>
      <c r="H166" s="39"/>
    </row>
    <row r="167" spans="5:8" ht="12.75">
      <c r="E167" s="38" t="s">
        <v>69</v>
      </c>
      <c r="F167" s="39"/>
      <c r="G167" s="39"/>
      <c r="H167" s="39"/>
    </row>
    <row r="168" spans="5:8" ht="12.75">
      <c r="E168" s="38"/>
      <c r="F168" s="39"/>
      <c r="G168" s="39"/>
      <c r="H168" s="39"/>
    </row>
    <row r="169" spans="5:8" ht="12.75">
      <c r="E169" s="1" t="s">
        <v>58</v>
      </c>
      <c r="F169" s="24">
        <v>16000000</v>
      </c>
      <c r="G169" s="24">
        <v>20000000</v>
      </c>
      <c r="H169" s="24">
        <v>21100000</v>
      </c>
    </row>
    <row r="170" spans="5:8" ht="12.75">
      <c r="E170" s="1" t="s">
        <v>59</v>
      </c>
      <c r="F170" s="24">
        <v>11000000</v>
      </c>
      <c r="G170" s="24">
        <v>17000000</v>
      </c>
      <c r="H170" s="24">
        <v>17935000</v>
      </c>
    </row>
    <row r="171" spans="5:8" ht="12.75">
      <c r="E171" s="1" t="s">
        <v>60</v>
      </c>
      <c r="F171" s="24">
        <v>11000000</v>
      </c>
      <c r="G171" s="24">
        <v>17000000</v>
      </c>
      <c r="H171" s="24">
        <v>17935000</v>
      </c>
    </row>
    <row r="172" spans="5:8" ht="12.75">
      <c r="E172" s="1" t="s">
        <v>61</v>
      </c>
      <c r="F172" s="24">
        <v>20000000</v>
      </c>
      <c r="G172" s="24">
        <v>15000000</v>
      </c>
      <c r="H172" s="24">
        <v>15825000</v>
      </c>
    </row>
    <row r="173" spans="5:8" ht="12.75">
      <c r="E173" s="1" t="s">
        <v>62</v>
      </c>
      <c r="F173" s="24">
        <v>18000000</v>
      </c>
      <c r="G173" s="24">
        <v>15610000</v>
      </c>
      <c r="H173" s="24">
        <v>16469000</v>
      </c>
    </row>
    <row r="174" spans="5:8" ht="12.75">
      <c r="E174" s="1" t="s">
        <v>65</v>
      </c>
      <c r="F174" s="24">
        <v>26000000</v>
      </c>
      <c r="G174" s="24">
        <v>23000000</v>
      </c>
      <c r="H174" s="24">
        <v>23736000</v>
      </c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68:H168"/>
    <mergeCell ref="E120:H120"/>
    <mergeCell ref="E154:H154"/>
    <mergeCell ref="E155:H155"/>
    <mergeCell ref="E156:H156"/>
    <mergeCell ref="E165:H165"/>
    <mergeCell ref="E166:H166"/>
    <mergeCell ref="E167:H167"/>
    <mergeCell ref="E124:H124"/>
    <mergeCell ref="E133:H133"/>
    <mergeCell ref="E134:H134"/>
    <mergeCell ref="E143:H143"/>
    <mergeCell ref="E144:H144"/>
    <mergeCell ref="E153:H153"/>
    <mergeCell ref="E1:H1"/>
    <mergeCell ref="E2:H2"/>
    <mergeCell ref="E43:H43"/>
    <mergeCell ref="E119:H119"/>
    <mergeCell ref="E122:H122"/>
    <mergeCell ref="E123:H12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F55" sqref="F55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42907000</v>
      </c>
      <c r="G5" s="4">
        <v>45525000</v>
      </c>
      <c r="H5" s="4">
        <v>48363000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26877000</v>
      </c>
      <c r="G7" s="5">
        <f>SUM(G8:G19)</f>
        <v>29781000</v>
      </c>
      <c r="H7" s="5">
        <f>SUM(H8:H19)</f>
        <v>27866000</v>
      </c>
    </row>
    <row r="8" spans="1:8" ht="12.75">
      <c r="A8" s="25"/>
      <c r="B8" s="25"/>
      <c r="C8" s="25"/>
      <c r="D8" s="25"/>
      <c r="E8" s="30" t="s">
        <v>9</v>
      </c>
      <c r="F8" s="12">
        <v>16104000</v>
      </c>
      <c r="G8" s="12">
        <v>16774000</v>
      </c>
      <c r="H8" s="12">
        <v>17738000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10773000</v>
      </c>
      <c r="G11" s="12">
        <v>13007000</v>
      </c>
      <c r="H11" s="12">
        <v>10128000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3964000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1284000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73748000</v>
      </c>
      <c r="G30" s="20">
        <f>+G5+G6+G7+G20</f>
        <v>78418000</v>
      </c>
      <c r="H30" s="20">
        <f>+H5+H6+H7+H20</f>
        <v>79605000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1800000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75548000</v>
      </c>
      <c r="G42" s="34">
        <f>+G30+G41</f>
        <v>78418000</v>
      </c>
      <c r="H42" s="34">
        <f>+H30+H41</f>
        <v>79605000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5510000</v>
      </c>
      <c r="G45" s="5">
        <f>SUM(G47+G53+G59+G65+G71+G77+G83+G89+G95+G101+G107+G113)</f>
        <v>2510000</v>
      </c>
      <c r="H45" s="5">
        <f>SUM(H47+H53+H59+H65+H71+H77+H83+H89+H95+H101+H107+H113)</f>
        <v>2613000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3000000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>
        <v>3000000</v>
      </c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2510000</v>
      </c>
      <c r="G71" s="4">
        <f>SUM(G72:G75)</f>
        <v>2510000</v>
      </c>
      <c r="H71" s="4">
        <f>SUM(H72:H75)</f>
        <v>2613000</v>
      </c>
    </row>
    <row r="72" spans="1:8" ht="12.75">
      <c r="A72" s="25"/>
      <c r="B72" s="25"/>
      <c r="C72" s="25"/>
      <c r="D72" s="25"/>
      <c r="E72" s="7" t="s">
        <v>128</v>
      </c>
      <c r="F72" s="8">
        <v>2510000</v>
      </c>
      <c r="G72" s="9">
        <v>2510000</v>
      </c>
      <c r="H72" s="10">
        <v>2613000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5510000</v>
      </c>
      <c r="G118" s="20">
        <f>SUM(G45)</f>
        <v>2510000</v>
      </c>
      <c r="H118" s="20">
        <f>SUM(H45)</f>
        <v>2613000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H61" sqref="H6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847431000</v>
      </c>
      <c r="G5" s="4">
        <v>910772000</v>
      </c>
      <c r="H5" s="4">
        <v>980854000</v>
      </c>
    </row>
    <row r="6" spans="1:8" ht="12.75">
      <c r="A6" s="25"/>
      <c r="B6" s="25"/>
      <c r="C6" s="25"/>
      <c r="D6" s="25"/>
      <c r="E6" s="29" t="s">
        <v>7</v>
      </c>
      <c r="F6" s="4">
        <v>547497000</v>
      </c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1069772000</v>
      </c>
      <c r="G7" s="5">
        <f>SUM(G8:G19)</f>
        <v>1083820000</v>
      </c>
      <c r="H7" s="5">
        <f>SUM(H8:H19)</f>
        <v>1164057000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>
        <v>817423000</v>
      </c>
      <c r="G9" s="12">
        <v>655735000</v>
      </c>
      <c r="H9" s="12">
        <v>632538000</v>
      </c>
    </row>
    <row r="10" spans="1:8" ht="12.75">
      <c r="A10" s="25"/>
      <c r="B10" s="25"/>
      <c r="C10" s="25"/>
      <c r="D10" s="25"/>
      <c r="E10" s="30" t="s">
        <v>11</v>
      </c>
      <c r="F10" s="21">
        <v>234466000</v>
      </c>
      <c r="G10" s="21">
        <v>247346000</v>
      </c>
      <c r="H10" s="21">
        <v>265899000</v>
      </c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>
        <v>7500000</v>
      </c>
      <c r="G12" s="21">
        <v>7436000</v>
      </c>
      <c r="H12" s="21">
        <v>15000000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>
        <v>10383000</v>
      </c>
      <c r="G14" s="21">
        <v>12134000</v>
      </c>
      <c r="H14" s="21">
        <v>13947000</v>
      </c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>
        <v>161169000</v>
      </c>
      <c r="H19" s="12">
        <v>236673000</v>
      </c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22256000</v>
      </c>
      <c r="G20" s="4">
        <f>SUM(G21:G29)</f>
        <v>13517000</v>
      </c>
      <c r="H20" s="4">
        <f>SUM(H21:H29)</f>
        <v>13416000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9956000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11300000</v>
      </c>
      <c r="G24" s="12">
        <v>12517000</v>
      </c>
      <c r="H24" s="12">
        <v>12416000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2486956000</v>
      </c>
      <c r="G30" s="20">
        <f>+G5+G6+G7+G20</f>
        <v>2008109000</v>
      </c>
      <c r="H30" s="20">
        <f>+H5+H6+H7+H20</f>
        <v>2158327000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23560000</v>
      </c>
      <c r="G32" s="4">
        <f>SUM(G33:G38)</f>
        <v>34831000</v>
      </c>
      <c r="H32" s="4">
        <f>SUM(H33:H38)</f>
        <v>36630000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23060000</v>
      </c>
      <c r="G34" s="12">
        <v>34531000</v>
      </c>
      <c r="H34" s="12">
        <v>36430000</v>
      </c>
    </row>
    <row r="35" spans="1:8" ht="12.75">
      <c r="A35" s="25"/>
      <c r="B35" s="25"/>
      <c r="C35" s="25"/>
      <c r="D35" s="25"/>
      <c r="E35" s="30" t="s">
        <v>35</v>
      </c>
      <c r="F35" s="12">
        <v>500000</v>
      </c>
      <c r="G35" s="12">
        <v>300000</v>
      </c>
      <c r="H35" s="12">
        <v>200000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23560000</v>
      </c>
      <c r="G41" s="34">
        <f>+G32+G39</f>
        <v>34831000</v>
      </c>
      <c r="H41" s="34">
        <f>+H32+H39</f>
        <v>36630000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2510516000</v>
      </c>
      <c r="G42" s="34">
        <f>+G30+G41</f>
        <v>2042940000</v>
      </c>
      <c r="H42" s="34">
        <f>+H30+H41</f>
        <v>2194957000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366227000</v>
      </c>
      <c r="G45" s="5">
        <f>SUM(G47+G53+G59+G65+G71+G77+G83+G89+G95+G101+G107+G113)</f>
        <v>387559000</v>
      </c>
      <c r="H45" s="5">
        <f>SUM(H47+H53+H59+H65+H71+H77+H83+H89+H95+H101+H107+H113)</f>
        <v>391210000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350357000</v>
      </c>
      <c r="G59" s="4">
        <f>SUM(G60:G63)</f>
        <v>371689000</v>
      </c>
      <c r="H59" s="4">
        <f>SUM(H60:H63)</f>
        <v>374689000</v>
      </c>
    </row>
    <row r="60" spans="1:8" ht="12.75">
      <c r="A60" s="25"/>
      <c r="B60" s="25"/>
      <c r="C60" s="25"/>
      <c r="D60" s="25"/>
      <c r="E60" s="7" t="s">
        <v>124</v>
      </c>
      <c r="F60" s="8">
        <v>350357000</v>
      </c>
      <c r="G60" s="9">
        <v>371689000</v>
      </c>
      <c r="H60" s="10">
        <v>374689000</v>
      </c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15870000</v>
      </c>
      <c r="G71" s="4">
        <f>SUM(G72:G75)</f>
        <v>15870000</v>
      </c>
      <c r="H71" s="4">
        <f>SUM(H72:H75)</f>
        <v>16521000</v>
      </c>
    </row>
    <row r="72" spans="1:8" ht="12.75">
      <c r="A72" s="25"/>
      <c r="B72" s="25"/>
      <c r="C72" s="25"/>
      <c r="D72" s="25"/>
      <c r="E72" s="7" t="s">
        <v>128</v>
      </c>
      <c r="F72" s="8">
        <v>15870000</v>
      </c>
      <c r="G72" s="9">
        <v>15870000</v>
      </c>
      <c r="H72" s="10">
        <v>16521000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366227000</v>
      </c>
      <c r="G118" s="20">
        <f>SUM(G45)</f>
        <v>387559000</v>
      </c>
      <c r="H118" s="20">
        <f>SUM(H45)</f>
        <v>391210000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F72" sqref="F72:H7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159020000</v>
      </c>
      <c r="G5" s="4">
        <v>168213000</v>
      </c>
      <c r="H5" s="4">
        <v>178267000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55053000</v>
      </c>
      <c r="G7" s="5">
        <f>SUM(G8:G19)</f>
        <v>54915000</v>
      </c>
      <c r="H7" s="5">
        <f>SUM(H8:H19)</f>
        <v>58744000</v>
      </c>
    </row>
    <row r="8" spans="1:8" ht="12.75">
      <c r="A8" s="25"/>
      <c r="B8" s="25"/>
      <c r="C8" s="25"/>
      <c r="D8" s="25"/>
      <c r="E8" s="30" t="s">
        <v>9</v>
      </c>
      <c r="F8" s="12">
        <v>43020000</v>
      </c>
      <c r="G8" s="12">
        <v>45315000</v>
      </c>
      <c r="H8" s="12">
        <v>48616000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12033000</v>
      </c>
      <c r="G11" s="12">
        <v>9600000</v>
      </c>
      <c r="H11" s="12">
        <v>10128000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4806000</v>
      </c>
      <c r="G20" s="4">
        <f>SUM(G21:G29)</f>
        <v>2215000</v>
      </c>
      <c r="H20" s="4">
        <f>SUM(H21:H29)</f>
        <v>2215000</v>
      </c>
    </row>
    <row r="21" spans="1:8" ht="12.75">
      <c r="A21" s="25"/>
      <c r="B21" s="25"/>
      <c r="C21" s="25"/>
      <c r="D21" s="25"/>
      <c r="E21" s="30" t="s">
        <v>22</v>
      </c>
      <c r="F21" s="21">
        <v>2215000</v>
      </c>
      <c r="G21" s="21">
        <v>2215000</v>
      </c>
      <c r="H21" s="21">
        <v>2215000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2591000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218879000</v>
      </c>
      <c r="G30" s="20">
        <f>+G5+G6+G7+G20</f>
        <v>225343000</v>
      </c>
      <c r="H30" s="20">
        <f>+H5+H6+H7+H20</f>
        <v>239226000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21578000</v>
      </c>
      <c r="G32" s="4">
        <f>SUM(G33:G38)</f>
        <v>25912000</v>
      </c>
      <c r="H32" s="4">
        <f>SUM(H33:H38)</f>
        <v>37099000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21578000</v>
      </c>
      <c r="G34" s="12">
        <v>25912000</v>
      </c>
      <c r="H34" s="12">
        <v>37099000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21578000</v>
      </c>
      <c r="G41" s="34">
        <f>+G32+G39</f>
        <v>25912000</v>
      </c>
      <c r="H41" s="34">
        <f>+H32+H39</f>
        <v>37099000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240457000</v>
      </c>
      <c r="G42" s="34">
        <f>+G30+G41</f>
        <v>251255000</v>
      </c>
      <c r="H42" s="34">
        <f>+H30+H41</f>
        <v>276325000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500000</v>
      </c>
      <c r="G45" s="5">
        <f>SUM(G47+G53+G59+G65+G71+G77+G83+G89+G95+G101+G107+G113)</f>
        <v>500000</v>
      </c>
      <c r="H45" s="5">
        <f>SUM(H47+H53+H59+H65+H71+H77+H83+H89+H95+H101+H107+H113)</f>
        <v>521000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500000</v>
      </c>
      <c r="G71" s="4">
        <f>SUM(G72:G75)</f>
        <v>500000</v>
      </c>
      <c r="H71" s="4">
        <f>SUM(H72:H75)</f>
        <v>521000</v>
      </c>
    </row>
    <row r="72" spans="1:8" ht="12.75">
      <c r="A72" s="25"/>
      <c r="B72" s="25"/>
      <c r="C72" s="25"/>
      <c r="D72" s="25"/>
      <c r="E72" s="7" t="s">
        <v>128</v>
      </c>
      <c r="F72" s="8">
        <v>500000</v>
      </c>
      <c r="G72" s="9">
        <v>500000</v>
      </c>
      <c r="H72" s="10">
        <v>521000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500000</v>
      </c>
      <c r="G118" s="20">
        <f>SUM(G45)</f>
        <v>500000</v>
      </c>
      <c r="H118" s="20">
        <f>SUM(H45)</f>
        <v>521000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5">
      <selection activeCell="I72" sqref="I7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123739000</v>
      </c>
      <c r="G5" s="4">
        <v>130898000</v>
      </c>
      <c r="H5" s="4">
        <v>138730000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33524000</v>
      </c>
      <c r="G7" s="5">
        <f>SUM(G8:G19)</f>
        <v>38446000</v>
      </c>
      <c r="H7" s="5">
        <f>SUM(H8:H19)</f>
        <v>41099000</v>
      </c>
    </row>
    <row r="8" spans="1:8" ht="12.75">
      <c r="A8" s="25"/>
      <c r="B8" s="25"/>
      <c r="C8" s="25"/>
      <c r="D8" s="25"/>
      <c r="E8" s="30" t="s">
        <v>9</v>
      </c>
      <c r="F8" s="12">
        <v>33524000</v>
      </c>
      <c r="G8" s="12">
        <v>35246000</v>
      </c>
      <c r="H8" s="12">
        <v>37723000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3200000</v>
      </c>
      <c r="H11" s="12">
        <v>3376000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5141000</v>
      </c>
      <c r="G20" s="4">
        <f>SUM(G21:G29)</f>
        <v>3312000</v>
      </c>
      <c r="H20" s="4">
        <f>SUM(H21:H29)</f>
        <v>3312000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3312000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2261000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162404000</v>
      </c>
      <c r="G30" s="20">
        <f>+G5+G6+G7+G20</f>
        <v>172656000</v>
      </c>
      <c r="H30" s="20">
        <f>+H5+H6+H7+H20</f>
        <v>183141000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11610000</v>
      </c>
      <c r="G32" s="4">
        <f>SUM(G33:G38)</f>
        <v>17767000</v>
      </c>
      <c r="H32" s="4">
        <f>SUM(H33:H38)</f>
        <v>18744000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11610000</v>
      </c>
      <c r="G34" s="12">
        <v>17767000</v>
      </c>
      <c r="H34" s="12">
        <v>18744000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11610000</v>
      </c>
      <c r="G41" s="34">
        <f>+G32+G39</f>
        <v>17767000</v>
      </c>
      <c r="H41" s="34">
        <f>+H32+H39</f>
        <v>18744000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174014000</v>
      </c>
      <c r="G42" s="34">
        <f>+G30+G41</f>
        <v>190423000</v>
      </c>
      <c r="H42" s="34">
        <f>+H30+H41</f>
        <v>201885000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950000</v>
      </c>
      <c r="G45" s="5">
        <f>SUM(G47+G53+G59+G65+G71+G77+G83+G89+G95+G101+G107+G113)</f>
        <v>950000</v>
      </c>
      <c r="H45" s="5">
        <f>SUM(H47+H53+H59+H65+H71+H77+H83+H89+H95+H101+H107+H113)</f>
        <v>989000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950000</v>
      </c>
      <c r="G71" s="4">
        <f>SUM(G72:G75)</f>
        <v>950000</v>
      </c>
      <c r="H71" s="4">
        <f>SUM(H72:H75)</f>
        <v>989000</v>
      </c>
    </row>
    <row r="72" spans="1:8" ht="12.75">
      <c r="A72" s="25"/>
      <c r="B72" s="25"/>
      <c r="C72" s="25"/>
      <c r="D72" s="25"/>
      <c r="E72" s="7" t="s">
        <v>128</v>
      </c>
      <c r="F72" s="8">
        <v>950000</v>
      </c>
      <c r="G72" s="9">
        <v>950000</v>
      </c>
      <c r="H72" s="10">
        <v>989000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950000</v>
      </c>
      <c r="G118" s="20">
        <f>SUM(G45)</f>
        <v>950000</v>
      </c>
      <c r="H118" s="20">
        <f>SUM(H45)</f>
        <v>989000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7">
      <selection activeCell="H73" sqref="H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148281000</v>
      </c>
      <c r="G5" s="4">
        <v>156846000</v>
      </c>
      <c r="H5" s="4">
        <v>166213000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60181000</v>
      </c>
      <c r="G7" s="5">
        <f>SUM(G8:G19)</f>
        <v>60639000</v>
      </c>
      <c r="H7" s="5">
        <f>SUM(H8:H19)</f>
        <v>63460000</v>
      </c>
    </row>
    <row r="8" spans="1:8" ht="12.75">
      <c r="A8" s="25"/>
      <c r="B8" s="25"/>
      <c r="C8" s="25"/>
      <c r="D8" s="25"/>
      <c r="E8" s="30" t="s">
        <v>9</v>
      </c>
      <c r="F8" s="12">
        <v>38525000</v>
      </c>
      <c r="G8" s="12">
        <v>40549000</v>
      </c>
      <c r="H8" s="12">
        <v>43460000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21656000</v>
      </c>
      <c r="G11" s="12">
        <v>20090000</v>
      </c>
      <c r="H11" s="12">
        <v>20000000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4583000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2883000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213045000</v>
      </c>
      <c r="G30" s="20">
        <f>+G5+G6+G7+G20</f>
        <v>219185000</v>
      </c>
      <c r="H30" s="20">
        <f>+H5+H6+H7+H20</f>
        <v>231373000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19764000</v>
      </c>
      <c r="G32" s="4">
        <f>SUM(G33:G38)</f>
        <v>14385000</v>
      </c>
      <c r="H32" s="4">
        <f>SUM(H33:H38)</f>
        <v>24938000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19764000</v>
      </c>
      <c r="G34" s="12">
        <v>14385000</v>
      </c>
      <c r="H34" s="12">
        <v>24938000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19764000</v>
      </c>
      <c r="G41" s="34">
        <f>+G32+G39</f>
        <v>14385000</v>
      </c>
      <c r="H41" s="34">
        <f>+H32+H39</f>
        <v>24938000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232809000</v>
      </c>
      <c r="G42" s="34">
        <f>+G30+G41</f>
        <v>233570000</v>
      </c>
      <c r="H42" s="34">
        <f>+H30+H41</f>
        <v>256311000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700000</v>
      </c>
      <c r="G45" s="5">
        <f>SUM(G47+G53+G59+G65+G71+G77+G83+G89+G95+G101+G107+G113)</f>
        <v>700000</v>
      </c>
      <c r="H45" s="5">
        <f>SUM(H47+H53+H59+H65+H71+H77+H83+H89+H95+H101+H107+H113)</f>
        <v>729000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700000</v>
      </c>
      <c r="G71" s="4">
        <f>SUM(G72:G75)</f>
        <v>700000</v>
      </c>
      <c r="H71" s="4">
        <f>SUM(H72:H75)</f>
        <v>729000</v>
      </c>
    </row>
    <row r="72" spans="1:8" ht="12.75">
      <c r="A72" s="25"/>
      <c r="B72" s="25"/>
      <c r="C72" s="25"/>
      <c r="D72" s="25"/>
      <c r="E72" s="7" t="s">
        <v>128</v>
      </c>
      <c r="F72" s="8">
        <v>700000</v>
      </c>
      <c r="G72" s="9">
        <v>700000</v>
      </c>
      <c r="H72" s="10">
        <v>729000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700000</v>
      </c>
      <c r="G118" s="20">
        <f>SUM(G45)</f>
        <v>700000</v>
      </c>
      <c r="H118" s="20">
        <f>SUM(H45)</f>
        <v>729000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F72" sqref="F72:H72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68109000</v>
      </c>
      <c r="G5" s="4">
        <v>72022000</v>
      </c>
      <c r="H5" s="4">
        <v>76291000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25149000</v>
      </c>
      <c r="G7" s="5">
        <f>SUM(G8:G19)</f>
        <v>25396000</v>
      </c>
      <c r="H7" s="5">
        <f>SUM(H8:H19)</f>
        <v>26894000</v>
      </c>
    </row>
    <row r="8" spans="1:8" ht="12.75">
      <c r="A8" s="25"/>
      <c r="B8" s="25"/>
      <c r="C8" s="25"/>
      <c r="D8" s="25"/>
      <c r="E8" s="30" t="s">
        <v>9</v>
      </c>
      <c r="F8" s="12">
        <v>18200000</v>
      </c>
      <c r="G8" s="12">
        <v>18996000</v>
      </c>
      <c r="H8" s="12">
        <v>20142000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6949000</v>
      </c>
      <c r="G11" s="12">
        <v>6400000</v>
      </c>
      <c r="H11" s="12">
        <v>6752000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3180000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1480000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96438000</v>
      </c>
      <c r="G30" s="20">
        <f>+G5+G6+G7+G20</f>
        <v>99118000</v>
      </c>
      <c r="H30" s="20">
        <f>+H5+H6+H7+H20</f>
        <v>104885000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16539000</v>
      </c>
      <c r="G32" s="4">
        <f>SUM(G33:G38)</f>
        <v>15228000</v>
      </c>
      <c r="H32" s="4">
        <f>SUM(H33:H38)</f>
        <v>16066000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16539000</v>
      </c>
      <c r="G34" s="12">
        <v>15228000</v>
      </c>
      <c r="H34" s="12">
        <v>16066000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16539000</v>
      </c>
      <c r="G41" s="34">
        <f>+G32+G39</f>
        <v>15228000</v>
      </c>
      <c r="H41" s="34">
        <f>+H32+H39</f>
        <v>16066000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112977000</v>
      </c>
      <c r="G42" s="34">
        <f>+G30+G41</f>
        <v>114346000</v>
      </c>
      <c r="H42" s="34">
        <f>+H30+H41</f>
        <v>120951000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500000</v>
      </c>
      <c r="G45" s="5">
        <f>SUM(G47+G53+G59+G65+G71+G77+G83+G89+G95+G101+G107+G113)</f>
        <v>500000</v>
      </c>
      <c r="H45" s="5">
        <f>SUM(H47+H53+H59+H65+H71+H77+H83+H89+H95+H101+H107+H113)</f>
        <v>521000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500000</v>
      </c>
      <c r="G71" s="4">
        <f>SUM(G72:G75)</f>
        <v>500000</v>
      </c>
      <c r="H71" s="4">
        <f>SUM(H72:H75)</f>
        <v>521000</v>
      </c>
    </row>
    <row r="72" spans="1:8" ht="12.75">
      <c r="A72" s="25"/>
      <c r="B72" s="25"/>
      <c r="C72" s="25"/>
      <c r="D72" s="25"/>
      <c r="E72" s="7" t="s">
        <v>128</v>
      </c>
      <c r="F72" s="8">
        <v>500000</v>
      </c>
      <c r="G72" s="9">
        <v>500000</v>
      </c>
      <c r="H72" s="10">
        <v>521000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500000</v>
      </c>
      <c r="G118" s="20">
        <f>SUM(G45)</f>
        <v>500000</v>
      </c>
      <c r="H118" s="20">
        <f>SUM(H45)</f>
        <v>521000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1">
      <selection activeCell="H73" sqref="H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180007000</v>
      </c>
      <c r="G5" s="4">
        <v>190986000</v>
      </c>
      <c r="H5" s="4">
        <v>202997000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61560000</v>
      </c>
      <c r="G7" s="5">
        <f>SUM(G8:G19)</f>
        <v>69876000</v>
      </c>
      <c r="H7" s="5">
        <f>SUM(H8:H19)</f>
        <v>81597000</v>
      </c>
    </row>
    <row r="8" spans="1:8" ht="12.75">
      <c r="A8" s="25"/>
      <c r="B8" s="25"/>
      <c r="C8" s="25"/>
      <c r="D8" s="25"/>
      <c r="E8" s="30" t="s">
        <v>9</v>
      </c>
      <c r="F8" s="12">
        <v>54112000</v>
      </c>
      <c r="G8" s="12">
        <v>57076000</v>
      </c>
      <c r="H8" s="12">
        <v>61341000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7448000</v>
      </c>
      <c r="G11" s="12">
        <v>12800000</v>
      </c>
      <c r="H11" s="12">
        <v>20256000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8422000</v>
      </c>
      <c r="G20" s="4">
        <f>SUM(G21:G29)</f>
        <v>3000000</v>
      </c>
      <c r="H20" s="4">
        <f>SUM(H21:H29)</f>
        <v>3264000</v>
      </c>
    </row>
    <row r="21" spans="1:8" ht="12.75">
      <c r="A21" s="25"/>
      <c r="B21" s="25"/>
      <c r="C21" s="25"/>
      <c r="D21" s="25"/>
      <c r="E21" s="30" t="s">
        <v>22</v>
      </c>
      <c r="F21" s="21">
        <v>4000000</v>
      </c>
      <c r="G21" s="21">
        <v>3000000</v>
      </c>
      <c r="H21" s="21">
        <v>3264000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4422000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249989000</v>
      </c>
      <c r="G30" s="20">
        <f>+G5+G6+G7+G20</f>
        <v>263862000</v>
      </c>
      <c r="H30" s="20">
        <f>+H5+H6+H7+H20</f>
        <v>287858000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15498000</v>
      </c>
      <c r="G32" s="4">
        <f>SUM(G33:G38)</f>
        <v>9498000</v>
      </c>
      <c r="H32" s="4">
        <f>SUM(H33:H38)</f>
        <v>10020000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15498000</v>
      </c>
      <c r="G34" s="12">
        <v>9498000</v>
      </c>
      <c r="H34" s="12">
        <v>10020000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17298000</v>
      </c>
      <c r="G41" s="34">
        <f>+G32+G39</f>
        <v>9498000</v>
      </c>
      <c r="H41" s="34">
        <f>+H32+H39</f>
        <v>10020000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267287000</v>
      </c>
      <c r="G42" s="34">
        <f>+G30+G41</f>
        <v>273360000</v>
      </c>
      <c r="H42" s="34">
        <f>+H30+H41</f>
        <v>297878000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5250000</v>
      </c>
      <c r="G45" s="5">
        <f>SUM(G47+G53+G59+G65+G71+G77+G83+G89+G95+G101+G107+G113)</f>
        <v>5250000</v>
      </c>
      <c r="H45" s="5">
        <f>SUM(H47+H53+H59+H65+H71+H77+H83+H89+H95+H101+H107+H113)</f>
        <v>5250000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5250000</v>
      </c>
      <c r="G71" s="4">
        <f>SUM(G72:G75)</f>
        <v>5250000</v>
      </c>
      <c r="H71" s="4">
        <f>SUM(H72:H75)</f>
        <v>5250000</v>
      </c>
    </row>
    <row r="72" spans="1:8" ht="12.75">
      <c r="A72" s="25"/>
      <c r="B72" s="25"/>
      <c r="C72" s="25"/>
      <c r="D72" s="25"/>
      <c r="E72" s="7" t="s">
        <v>128</v>
      </c>
      <c r="F72" s="8">
        <v>5250000</v>
      </c>
      <c r="G72" s="9">
        <v>5250000</v>
      </c>
      <c r="H72" s="10">
        <v>5250000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5250000</v>
      </c>
      <c r="G118" s="20">
        <f>SUM(G45)</f>
        <v>5250000</v>
      </c>
      <c r="H118" s="20">
        <f>SUM(H45)</f>
        <v>5250000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E73" sqref="E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543689000</v>
      </c>
      <c r="G5" s="4">
        <v>581574000</v>
      </c>
      <c r="H5" s="4">
        <v>623473000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480245000</v>
      </c>
      <c r="G7" s="5">
        <f>SUM(G8:G19)</f>
        <v>743624000</v>
      </c>
      <c r="H7" s="5">
        <f>SUM(H8:H19)</f>
        <v>645617000</v>
      </c>
    </row>
    <row r="8" spans="1:8" ht="12.75">
      <c r="A8" s="25"/>
      <c r="B8" s="25"/>
      <c r="C8" s="25"/>
      <c r="D8" s="25"/>
      <c r="E8" s="30" t="s">
        <v>9</v>
      </c>
      <c r="F8" s="12">
        <v>287034000</v>
      </c>
      <c r="G8" s="12">
        <v>304056000</v>
      </c>
      <c r="H8" s="12">
        <v>328545000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3421000</v>
      </c>
      <c r="G13" s="21">
        <v>3616000</v>
      </c>
      <c r="H13" s="21">
        <v>3813000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105329000</v>
      </c>
      <c r="G15" s="12">
        <v>322012000</v>
      </c>
      <c r="H15" s="12">
        <v>195900000</v>
      </c>
    </row>
    <row r="16" spans="1:8" ht="12.75">
      <c r="A16" s="25"/>
      <c r="B16" s="25"/>
      <c r="C16" s="25"/>
      <c r="D16" s="25"/>
      <c r="E16" s="30" t="s">
        <v>17</v>
      </c>
      <c r="F16" s="12">
        <v>84461000</v>
      </c>
      <c r="G16" s="12">
        <v>113940000</v>
      </c>
      <c r="H16" s="12">
        <v>117359000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5892000</v>
      </c>
      <c r="G20" s="4">
        <f>SUM(G21:G29)</f>
        <v>1000000</v>
      </c>
      <c r="H20" s="4">
        <f>SUM(H21:H29)</f>
        <v>1000000</v>
      </c>
    </row>
    <row r="21" spans="1:8" ht="12.75">
      <c r="A21" s="25"/>
      <c r="B21" s="25"/>
      <c r="C21" s="25"/>
      <c r="D21" s="25"/>
      <c r="E21" s="30" t="s">
        <v>22</v>
      </c>
      <c r="F21" s="21">
        <v>1250000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4642000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1029826000</v>
      </c>
      <c r="G30" s="20">
        <f>+G5+G6+G7+G20</f>
        <v>1326198000</v>
      </c>
      <c r="H30" s="20">
        <f>+H5+H6+H7+H20</f>
        <v>1270090000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1029826000</v>
      </c>
      <c r="G42" s="34">
        <f>+G30+G41</f>
        <v>1326198000</v>
      </c>
      <c r="H42" s="34">
        <f>+H30+H41</f>
        <v>1270090000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116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 customHeight="1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 customHeight="1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 customHeight="1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>
      <c r="A72" s="25"/>
      <c r="B72" s="25"/>
      <c r="C72" s="25"/>
      <c r="D72" s="25"/>
      <c r="E72" s="7" t="s">
        <v>128</v>
      </c>
      <c r="F72" s="8"/>
      <c r="G72" s="9"/>
      <c r="H72" s="10"/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 customHeight="1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 customHeight="1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76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56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57</v>
      </c>
      <c r="F124" s="39"/>
      <c r="G124" s="39"/>
      <c r="H124" s="39"/>
    </row>
    <row r="125" spans="5:8" ht="12.75">
      <c r="E125" s="1" t="s">
        <v>77</v>
      </c>
      <c r="F125" s="24">
        <v>17794000</v>
      </c>
      <c r="G125" s="24">
        <v>19176000</v>
      </c>
      <c r="H125" s="24">
        <v>20793000</v>
      </c>
    </row>
    <row r="126" spans="5:8" ht="12.75">
      <c r="E126" s="1" t="s">
        <v>78</v>
      </c>
      <c r="F126" s="24"/>
      <c r="G126" s="24"/>
      <c r="H126" s="24"/>
    </row>
    <row r="127" spans="5:8" ht="12.75">
      <c r="E127" s="1" t="s">
        <v>79</v>
      </c>
      <c r="F127" s="24"/>
      <c r="G127" s="24"/>
      <c r="H127" s="24"/>
    </row>
    <row r="128" spans="5:8" ht="12.75">
      <c r="E128" s="1" t="s">
        <v>80</v>
      </c>
      <c r="F128" s="24"/>
      <c r="G128" s="24"/>
      <c r="H128" s="24"/>
    </row>
    <row r="129" spans="5:8" ht="12.75">
      <c r="E129" s="1" t="s">
        <v>81</v>
      </c>
      <c r="F129" s="24">
        <v>46171000</v>
      </c>
      <c r="G129" s="24">
        <v>49592000</v>
      </c>
      <c r="H129" s="24">
        <v>53576000</v>
      </c>
    </row>
    <row r="130" spans="5:8" ht="12.75">
      <c r="E130" s="1" t="s">
        <v>82</v>
      </c>
      <c r="F130" s="24">
        <v>34566000</v>
      </c>
      <c r="G130" s="24">
        <v>37126000</v>
      </c>
      <c r="H130" s="24">
        <v>40109000</v>
      </c>
    </row>
    <row r="131" spans="5:8" ht="12.75">
      <c r="E131" s="1" t="s">
        <v>83</v>
      </c>
      <c r="F131" s="24">
        <v>42597000</v>
      </c>
      <c r="G131" s="24">
        <v>45753000</v>
      </c>
      <c r="H131" s="24">
        <v>49429000</v>
      </c>
    </row>
    <row r="132" spans="5:8" ht="12.75">
      <c r="E132" s="1" t="s">
        <v>84</v>
      </c>
      <c r="F132" s="24">
        <v>17883000</v>
      </c>
      <c r="G132" s="24">
        <v>19208000</v>
      </c>
      <c r="H132" s="24">
        <v>20751000</v>
      </c>
    </row>
    <row r="133" spans="5:8" ht="12.75">
      <c r="E133" s="1" t="s">
        <v>85</v>
      </c>
      <c r="F133" s="24">
        <v>71854000</v>
      </c>
      <c r="G133" s="24">
        <v>77354000</v>
      </c>
      <c r="H133" s="24">
        <v>83790000</v>
      </c>
    </row>
    <row r="134" spans="5:8" ht="12.75">
      <c r="E134" s="38"/>
      <c r="F134" s="39"/>
      <c r="G134" s="39"/>
      <c r="H134" s="39"/>
    </row>
    <row r="135" spans="5:8" ht="12.75">
      <c r="E135" s="38" t="s">
        <v>66</v>
      </c>
      <c r="F135" s="39"/>
      <c r="G135" s="39"/>
      <c r="H135" s="39"/>
    </row>
    <row r="136" spans="5:8" ht="12.75">
      <c r="E136" s="1" t="s">
        <v>77</v>
      </c>
      <c r="F136" s="24">
        <v>13368000</v>
      </c>
      <c r="G136" s="24">
        <v>14151000</v>
      </c>
      <c r="H136" s="24">
        <v>14969000</v>
      </c>
    </row>
    <row r="137" spans="5:8" ht="12.75">
      <c r="E137" s="1" t="s">
        <v>78</v>
      </c>
      <c r="F137" s="24"/>
      <c r="G137" s="24"/>
      <c r="H137" s="24"/>
    </row>
    <row r="138" spans="5:8" ht="12.75">
      <c r="E138" s="1" t="s">
        <v>79</v>
      </c>
      <c r="F138" s="24"/>
      <c r="G138" s="24"/>
      <c r="H138" s="24"/>
    </row>
    <row r="139" spans="5:8" ht="12.75">
      <c r="E139" s="1" t="s">
        <v>80</v>
      </c>
      <c r="F139" s="24"/>
      <c r="G139" s="24"/>
      <c r="H139" s="24"/>
    </row>
    <row r="140" spans="5:8" ht="12.75">
      <c r="E140" s="1" t="s">
        <v>81</v>
      </c>
      <c r="F140" s="24">
        <v>34687000</v>
      </c>
      <c r="G140" s="24">
        <v>36595000</v>
      </c>
      <c r="H140" s="24">
        <v>38571000</v>
      </c>
    </row>
    <row r="141" spans="5:8" ht="12.75">
      <c r="E141" s="1" t="s">
        <v>82</v>
      </c>
      <c r="F141" s="24">
        <v>25968000</v>
      </c>
      <c r="G141" s="24">
        <v>27396000</v>
      </c>
      <c r="H141" s="24">
        <v>28875000</v>
      </c>
    </row>
    <row r="142" spans="5:8" ht="12.75">
      <c r="E142" s="1" t="s">
        <v>83</v>
      </c>
      <c r="F142" s="24">
        <v>32002000</v>
      </c>
      <c r="G142" s="24">
        <v>33762000</v>
      </c>
      <c r="H142" s="24">
        <v>35585000</v>
      </c>
    </row>
    <row r="143" spans="5:8" ht="12.75">
      <c r="E143" s="1" t="s">
        <v>84</v>
      </c>
      <c r="F143" s="24">
        <v>13435000</v>
      </c>
      <c r="G143" s="24">
        <v>14174000</v>
      </c>
      <c r="H143" s="24">
        <v>14939000</v>
      </c>
    </row>
    <row r="144" spans="5:8" ht="12.75">
      <c r="E144" s="1" t="s">
        <v>85</v>
      </c>
      <c r="F144" s="24">
        <v>53981000</v>
      </c>
      <c r="G144" s="24">
        <v>57081000</v>
      </c>
      <c r="H144" s="24">
        <v>60323000</v>
      </c>
    </row>
    <row r="145" spans="5:8" ht="12.75">
      <c r="E145" s="38"/>
      <c r="F145" s="39"/>
      <c r="G145" s="39"/>
      <c r="H145" s="39"/>
    </row>
    <row r="146" spans="5:8" ht="12.75">
      <c r="E146" s="38" t="s">
        <v>67</v>
      </c>
      <c r="F146" s="39"/>
      <c r="G146" s="39"/>
      <c r="H146" s="39"/>
    </row>
    <row r="147" spans="5:8" ht="12.75">
      <c r="E147" s="1" t="s">
        <v>77</v>
      </c>
      <c r="F147" s="24"/>
      <c r="G147" s="24"/>
      <c r="H147" s="24"/>
    </row>
    <row r="148" spans="5:8" ht="12.75">
      <c r="E148" s="1" t="s">
        <v>78</v>
      </c>
      <c r="F148" s="24"/>
      <c r="G148" s="24"/>
      <c r="H148" s="24"/>
    </row>
    <row r="149" spans="5:8" ht="12.75">
      <c r="E149" s="1" t="s">
        <v>79</v>
      </c>
      <c r="F149" s="24"/>
      <c r="G149" s="24"/>
      <c r="H149" s="24"/>
    </row>
    <row r="150" spans="5:8" ht="12.75">
      <c r="E150" s="1" t="s">
        <v>80</v>
      </c>
      <c r="F150" s="24"/>
      <c r="G150" s="24"/>
      <c r="H150" s="24"/>
    </row>
    <row r="151" spans="5:8" ht="12.75">
      <c r="E151" s="1" t="s">
        <v>81</v>
      </c>
      <c r="F151" s="24"/>
      <c r="G151" s="24"/>
      <c r="H151" s="24"/>
    </row>
    <row r="152" spans="5:8" ht="12.75">
      <c r="E152" s="1" t="s">
        <v>82</v>
      </c>
      <c r="F152" s="24"/>
      <c r="G152" s="24"/>
      <c r="H152" s="24"/>
    </row>
    <row r="153" spans="5:8" ht="12.75">
      <c r="E153" s="1" t="s">
        <v>83</v>
      </c>
      <c r="F153" s="24"/>
      <c r="G153" s="24"/>
      <c r="H153" s="24"/>
    </row>
    <row r="154" spans="5:8" ht="12.75">
      <c r="E154" s="1" t="s">
        <v>84</v>
      </c>
      <c r="F154" s="24"/>
      <c r="G154" s="24"/>
      <c r="H154" s="24"/>
    </row>
    <row r="155" spans="5:8" ht="12.75">
      <c r="E155" s="1" t="s">
        <v>85</v>
      </c>
      <c r="F155" s="24"/>
      <c r="G155" s="24"/>
      <c r="H155" s="24"/>
    </row>
    <row r="156" spans="5:8" ht="12.75">
      <c r="E156" s="38"/>
      <c r="F156" s="39"/>
      <c r="G156" s="39"/>
      <c r="H156" s="39"/>
    </row>
    <row r="157" spans="5:8" ht="12.75">
      <c r="E157" s="38"/>
      <c r="F157" s="39"/>
      <c r="G157" s="39"/>
      <c r="H157" s="39"/>
    </row>
    <row r="158" spans="5:8" ht="12.75">
      <c r="E158" s="38" t="s">
        <v>68</v>
      </c>
      <c r="F158" s="39"/>
      <c r="G158" s="39"/>
      <c r="H158" s="39"/>
    </row>
    <row r="159" spans="5:8" ht="12.75">
      <c r="E159" s="38"/>
      <c r="F159" s="39"/>
      <c r="G159" s="39"/>
      <c r="H159" s="39"/>
    </row>
    <row r="160" spans="5:8" ht="12.75">
      <c r="E160" s="1" t="s">
        <v>77</v>
      </c>
      <c r="F160" s="24">
        <v>4984000</v>
      </c>
      <c r="G160" s="24">
        <v>5285000</v>
      </c>
      <c r="H160" s="24">
        <v>4984000</v>
      </c>
    </row>
    <row r="161" spans="5:8" ht="12.75">
      <c r="E161" s="1" t="s">
        <v>78</v>
      </c>
      <c r="F161" s="24"/>
      <c r="G161" s="24"/>
      <c r="H161" s="24"/>
    </row>
    <row r="162" spans="5:8" ht="12.75">
      <c r="E162" s="1" t="s">
        <v>79</v>
      </c>
      <c r="F162" s="24"/>
      <c r="G162" s="24"/>
      <c r="H162" s="24"/>
    </row>
    <row r="163" spans="5:8" ht="12.75">
      <c r="E163" s="1" t="s">
        <v>80</v>
      </c>
      <c r="F163" s="24"/>
      <c r="G163" s="24"/>
      <c r="H163" s="24"/>
    </row>
    <row r="164" spans="5:8" ht="12.75">
      <c r="E164" s="1" t="s">
        <v>81</v>
      </c>
      <c r="F164" s="24">
        <v>88933000</v>
      </c>
      <c r="G164" s="24">
        <v>94300000</v>
      </c>
      <c r="H164" s="24">
        <v>88933000</v>
      </c>
    </row>
    <row r="165" spans="5:8" ht="12.75">
      <c r="E165" s="1" t="s">
        <v>82</v>
      </c>
      <c r="F165" s="24">
        <v>44617000</v>
      </c>
      <c r="G165" s="24">
        <v>47310000</v>
      </c>
      <c r="H165" s="24">
        <v>44617000</v>
      </c>
    </row>
    <row r="166" spans="5:8" ht="12.75">
      <c r="E166" s="1" t="s">
        <v>83</v>
      </c>
      <c r="F166" s="24">
        <v>82369000</v>
      </c>
      <c r="G166" s="24">
        <v>87341000</v>
      </c>
      <c r="H166" s="24">
        <v>82369000</v>
      </c>
    </row>
    <row r="167" spans="5:8" ht="12.75">
      <c r="E167" s="1" t="s">
        <v>84</v>
      </c>
      <c r="F167" s="24">
        <v>19807000</v>
      </c>
      <c r="G167" s="24">
        <v>21002000</v>
      </c>
      <c r="H167" s="24">
        <v>19807000</v>
      </c>
    </row>
    <row r="168" spans="5:8" ht="12.75">
      <c r="E168" s="1" t="s">
        <v>85</v>
      </c>
      <c r="F168" s="24">
        <v>41324000</v>
      </c>
      <c r="G168" s="24">
        <v>43818000</v>
      </c>
      <c r="H168" s="24">
        <v>41324000</v>
      </c>
    </row>
    <row r="169" spans="5:8" ht="12.75">
      <c r="E169" s="38"/>
      <c r="F169" s="39"/>
      <c r="G169" s="39"/>
      <c r="H169" s="39"/>
    </row>
    <row r="170" spans="5:8" ht="12.75">
      <c r="E170" s="38"/>
      <c r="F170" s="39"/>
      <c r="G170" s="39"/>
      <c r="H170" s="39"/>
    </row>
    <row r="171" spans="5:8" ht="12.75">
      <c r="E171" s="38" t="s">
        <v>69</v>
      </c>
      <c r="F171" s="39"/>
      <c r="G171" s="39"/>
      <c r="H171" s="39"/>
    </row>
    <row r="172" spans="5:8" ht="12.75">
      <c r="E172" s="38"/>
      <c r="F172" s="39"/>
      <c r="G172" s="39"/>
      <c r="H172" s="39"/>
    </row>
    <row r="173" spans="5:8" ht="12.75">
      <c r="E173" s="1" t="s">
        <v>77</v>
      </c>
      <c r="F173" s="24">
        <v>11000000</v>
      </c>
      <c r="G173" s="24">
        <v>19940000</v>
      </c>
      <c r="H173" s="24">
        <v>23000000</v>
      </c>
    </row>
    <row r="174" spans="5:8" ht="12.75">
      <c r="E174" s="1" t="s">
        <v>81</v>
      </c>
      <c r="F174" s="24">
        <v>18461000</v>
      </c>
      <c r="G174" s="24">
        <v>19000000</v>
      </c>
      <c r="H174" s="24">
        <v>24000000</v>
      </c>
    </row>
    <row r="175" spans="5:8" ht="12.75">
      <c r="E175" s="1" t="s">
        <v>82</v>
      </c>
      <c r="F175" s="24">
        <v>11000000</v>
      </c>
      <c r="G175" s="24">
        <v>21000000</v>
      </c>
      <c r="H175" s="24">
        <v>20000000</v>
      </c>
    </row>
    <row r="176" spans="5:8" ht="12.75">
      <c r="E176" s="1" t="s">
        <v>83</v>
      </c>
      <c r="F176" s="24">
        <v>14000000</v>
      </c>
      <c r="G176" s="24">
        <v>24000000</v>
      </c>
      <c r="H176" s="24">
        <v>19359000</v>
      </c>
    </row>
    <row r="177" spans="5:8" ht="12.75">
      <c r="E177" s="1" t="s">
        <v>84</v>
      </c>
      <c r="F177" s="24">
        <v>18000000</v>
      </c>
      <c r="G177" s="24">
        <v>18000000</v>
      </c>
      <c r="H177" s="24">
        <v>16000000</v>
      </c>
    </row>
    <row r="178" spans="5:8" ht="12.75">
      <c r="E178" s="1" t="s">
        <v>85</v>
      </c>
      <c r="F178" s="24">
        <v>12000000</v>
      </c>
      <c r="G178" s="24">
        <v>12000000</v>
      </c>
      <c r="H178" s="24">
        <v>15000000</v>
      </c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72:H172"/>
    <mergeCell ref="E120:H120"/>
    <mergeCell ref="E157:H157"/>
    <mergeCell ref="E158:H158"/>
    <mergeCell ref="E159:H159"/>
    <mergeCell ref="E169:H169"/>
    <mergeCell ref="E170:H170"/>
    <mergeCell ref="E171:H171"/>
    <mergeCell ref="E124:H124"/>
    <mergeCell ref="E134:H134"/>
    <mergeCell ref="E135:H135"/>
    <mergeCell ref="E145:H145"/>
    <mergeCell ref="E146:H146"/>
    <mergeCell ref="E156:H156"/>
    <mergeCell ref="E1:H1"/>
    <mergeCell ref="E2:H2"/>
    <mergeCell ref="E43:H43"/>
    <mergeCell ref="E119:H119"/>
    <mergeCell ref="E122:H122"/>
    <mergeCell ref="E123:H12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1">
      <selection activeCell="G49" sqref="G4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152511000</v>
      </c>
      <c r="G5" s="4">
        <v>161309000</v>
      </c>
      <c r="H5" s="4">
        <v>170954000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59948000</v>
      </c>
      <c r="G7" s="5">
        <f>SUM(G8:G19)</f>
        <v>60597000</v>
      </c>
      <c r="H7" s="5">
        <f>SUM(H8:H19)</f>
        <v>64152000</v>
      </c>
    </row>
    <row r="8" spans="1:8" ht="12.75">
      <c r="A8" s="25"/>
      <c r="B8" s="25"/>
      <c r="C8" s="25"/>
      <c r="D8" s="25"/>
      <c r="E8" s="30" t="s">
        <v>9</v>
      </c>
      <c r="F8" s="12">
        <v>38948000</v>
      </c>
      <c r="G8" s="12">
        <v>40997000</v>
      </c>
      <c r="H8" s="12">
        <v>43945000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21000000</v>
      </c>
      <c r="G11" s="12">
        <v>19600000</v>
      </c>
      <c r="H11" s="12">
        <v>20207000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4583000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2883000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217042000</v>
      </c>
      <c r="G30" s="20">
        <f>+G5+G6+G7+G20</f>
        <v>223606000</v>
      </c>
      <c r="H30" s="20">
        <f>+H5+H6+H7+H20</f>
        <v>236806000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59075000</v>
      </c>
      <c r="G32" s="4">
        <f>SUM(G33:G38)</f>
        <v>51510000</v>
      </c>
      <c r="H32" s="4">
        <f>SUM(H33:H38)</f>
        <v>59618000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59075000</v>
      </c>
      <c r="G34" s="12">
        <v>51510000</v>
      </c>
      <c r="H34" s="12">
        <v>59618000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59075000</v>
      </c>
      <c r="G41" s="34">
        <f>+G32+G39</f>
        <v>51510000</v>
      </c>
      <c r="H41" s="34">
        <f>+H32+H39</f>
        <v>59618000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276117000</v>
      </c>
      <c r="G42" s="34">
        <f>+G30+G41</f>
        <v>275116000</v>
      </c>
      <c r="H42" s="34">
        <f>+H30+H41</f>
        <v>296424000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21055000</v>
      </c>
      <c r="G45" s="5">
        <f>SUM(G47+G53+G59+G65+G71+G77+G83+G89+G95+G101+G107+G113)</f>
        <v>15271000</v>
      </c>
      <c r="H45" s="5">
        <f>SUM(H47+H53+H59+H65+H71+H77+H83+H89+H95+H101+H107+H113)</f>
        <v>781000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20305000</v>
      </c>
      <c r="G47" s="4">
        <f>SUM(G48:G51)</f>
        <v>14521000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>
        <v>20305000</v>
      </c>
      <c r="G48" s="9">
        <v>14521000</v>
      </c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750000</v>
      </c>
      <c r="G71" s="4">
        <f>SUM(G72:G75)</f>
        <v>750000</v>
      </c>
      <c r="H71" s="4">
        <f>SUM(H72:H75)</f>
        <v>781000</v>
      </c>
    </row>
    <row r="72" spans="1:8" ht="12.75">
      <c r="A72" s="25"/>
      <c r="B72" s="25"/>
      <c r="C72" s="25"/>
      <c r="D72" s="25"/>
      <c r="E72" s="7" t="s">
        <v>128</v>
      </c>
      <c r="F72" s="8">
        <v>750000</v>
      </c>
      <c r="G72" s="9">
        <v>750000</v>
      </c>
      <c r="H72" s="10">
        <v>781000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21055000</v>
      </c>
      <c r="G118" s="20">
        <f>SUM(G45)</f>
        <v>15271000</v>
      </c>
      <c r="H118" s="20">
        <f>SUM(H45)</f>
        <v>781000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H73" sqref="H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149935000</v>
      </c>
      <c r="G5" s="4">
        <v>158550000</v>
      </c>
      <c r="H5" s="4">
        <v>167959000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41685000</v>
      </c>
      <c r="G7" s="5">
        <f>SUM(G8:G19)</f>
        <v>44883000</v>
      </c>
      <c r="H7" s="5">
        <f>SUM(H8:H19)</f>
        <v>48689000</v>
      </c>
    </row>
    <row r="8" spans="1:8" ht="12.75">
      <c r="A8" s="25"/>
      <c r="B8" s="25"/>
      <c r="C8" s="25"/>
      <c r="D8" s="25"/>
      <c r="E8" s="30" t="s">
        <v>9</v>
      </c>
      <c r="F8" s="12">
        <v>38485000</v>
      </c>
      <c r="G8" s="12">
        <v>40506000</v>
      </c>
      <c r="H8" s="12">
        <v>43414000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3200000</v>
      </c>
      <c r="G11" s="12">
        <v>4377000</v>
      </c>
      <c r="H11" s="12">
        <v>5275000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4084000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2384000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195704000</v>
      </c>
      <c r="G30" s="20">
        <f>+G5+G6+G7+G20</f>
        <v>205133000</v>
      </c>
      <c r="H30" s="20">
        <f>+H5+H6+H7+H20</f>
        <v>218348000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19991000</v>
      </c>
      <c r="G32" s="4">
        <f>SUM(G33:G38)</f>
        <v>19954000</v>
      </c>
      <c r="H32" s="4">
        <f>SUM(H33:H38)</f>
        <v>30813000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19991000</v>
      </c>
      <c r="G34" s="12">
        <v>19954000</v>
      </c>
      <c r="H34" s="12">
        <v>30813000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19991000</v>
      </c>
      <c r="G41" s="34">
        <f>+G32+G39</f>
        <v>19954000</v>
      </c>
      <c r="H41" s="34">
        <f>+H32+H39</f>
        <v>30813000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215695000</v>
      </c>
      <c r="G42" s="34">
        <f>+G30+G41</f>
        <v>225087000</v>
      </c>
      <c r="H42" s="34">
        <f>+H30+H41</f>
        <v>249161000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1500000</v>
      </c>
      <c r="G45" s="5">
        <f>SUM(G47+G53+G59+G65+G71+G77+G83+G89+G95+G101+G107+G113)</f>
        <v>1500000</v>
      </c>
      <c r="H45" s="5">
        <f>SUM(H47+H53+H59+H65+H71+H77+H83+H89+H95+H101+H107+H113)</f>
        <v>1562000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1500000</v>
      </c>
      <c r="G71" s="4">
        <f>SUM(G72:G75)</f>
        <v>1500000</v>
      </c>
      <c r="H71" s="4">
        <f>SUM(H72:H75)</f>
        <v>1562000</v>
      </c>
    </row>
    <row r="72" spans="1:8" ht="12.75">
      <c r="A72" s="25"/>
      <c r="B72" s="25"/>
      <c r="C72" s="25"/>
      <c r="D72" s="25"/>
      <c r="E72" s="7" t="s">
        <v>128</v>
      </c>
      <c r="F72" s="8">
        <v>1500000</v>
      </c>
      <c r="G72" s="9">
        <v>1500000</v>
      </c>
      <c r="H72" s="10">
        <v>1562000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1500000</v>
      </c>
      <c r="G118" s="20">
        <f>SUM(G45)</f>
        <v>1500000</v>
      </c>
      <c r="H118" s="20">
        <f>SUM(H45)</f>
        <v>1562000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9">
      <selection activeCell="F55" sqref="F55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58205000</v>
      </c>
      <c r="G5" s="4">
        <v>62255000</v>
      </c>
      <c r="H5" s="4">
        <v>66673000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27386000</v>
      </c>
      <c r="G7" s="5">
        <f>SUM(G8:G19)</f>
        <v>26110000</v>
      </c>
      <c r="H7" s="5">
        <f>SUM(H8:H19)</f>
        <v>27666000</v>
      </c>
    </row>
    <row r="8" spans="1:8" ht="12.75">
      <c r="A8" s="25"/>
      <c r="B8" s="25"/>
      <c r="C8" s="25"/>
      <c r="D8" s="25"/>
      <c r="E8" s="30" t="s">
        <v>9</v>
      </c>
      <c r="F8" s="12">
        <v>18872000</v>
      </c>
      <c r="G8" s="12">
        <v>19710000</v>
      </c>
      <c r="H8" s="12">
        <v>20914000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8514000</v>
      </c>
      <c r="G11" s="12">
        <v>6400000</v>
      </c>
      <c r="H11" s="12">
        <v>6752000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4565000</v>
      </c>
      <c r="G20" s="4">
        <f>SUM(G21:G29)</f>
        <v>2000000</v>
      </c>
      <c r="H20" s="4">
        <f>SUM(H21:H29)</f>
        <v>2264000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2000000</v>
      </c>
      <c r="H21" s="21">
        <v>2264000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1565000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90156000</v>
      </c>
      <c r="G30" s="20">
        <f>+G5+G6+G7+G20</f>
        <v>90365000</v>
      </c>
      <c r="H30" s="20">
        <f>+H5+H6+H7+H20</f>
        <v>96603000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1800000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91956000</v>
      </c>
      <c r="G42" s="34">
        <f>+G30+G41</f>
        <v>90365000</v>
      </c>
      <c r="H42" s="34">
        <f>+H30+H41</f>
        <v>96603000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4000000</v>
      </c>
      <c r="G45" s="5">
        <f>SUM(G47+G53+G59+G65+G71+G77+G83+G89+G95+G101+G107+G113)</f>
        <v>2000000</v>
      </c>
      <c r="H45" s="5">
        <f>SUM(H47+H53+H59+H65+H71+H77+H83+H89+H95+H101+H107+H113)</f>
        <v>2082000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2000000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>
        <v>2000000</v>
      </c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2000000</v>
      </c>
      <c r="G71" s="4">
        <f>SUM(G72:G75)</f>
        <v>2000000</v>
      </c>
      <c r="H71" s="4">
        <f>SUM(H72:H75)</f>
        <v>2082000</v>
      </c>
    </row>
    <row r="72" spans="1:8" ht="12.75">
      <c r="A72" s="25"/>
      <c r="B72" s="25"/>
      <c r="C72" s="25"/>
      <c r="D72" s="25"/>
      <c r="E72" s="7" t="s">
        <v>128</v>
      </c>
      <c r="F72" s="8">
        <v>2000000</v>
      </c>
      <c r="G72" s="9">
        <v>2000000</v>
      </c>
      <c r="H72" s="10">
        <v>2082000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4000000</v>
      </c>
      <c r="G118" s="20">
        <f>SUM(G45)</f>
        <v>2000000</v>
      </c>
      <c r="H118" s="20">
        <f>SUM(H45)</f>
        <v>2082000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43">
      <selection activeCell="F67" sqref="F67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273796000</v>
      </c>
      <c r="G5" s="4">
        <v>293181000</v>
      </c>
      <c r="H5" s="4">
        <v>314679000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303916000</v>
      </c>
      <c r="G7" s="5">
        <f>SUM(G8:G19)</f>
        <v>297102000</v>
      </c>
      <c r="H7" s="5">
        <f>SUM(H8:H19)</f>
        <v>438045000</v>
      </c>
    </row>
    <row r="8" spans="1:8" ht="12.75">
      <c r="A8" s="25"/>
      <c r="B8" s="25"/>
      <c r="C8" s="25"/>
      <c r="D8" s="25"/>
      <c r="E8" s="30" t="s">
        <v>9</v>
      </c>
      <c r="F8" s="12">
        <v>156868000</v>
      </c>
      <c r="G8" s="12">
        <v>166034000</v>
      </c>
      <c r="H8" s="12">
        <v>179221000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2315000</v>
      </c>
      <c r="G13" s="21">
        <v>2448000</v>
      </c>
      <c r="H13" s="21">
        <v>2583000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>
        <v>40000000</v>
      </c>
      <c r="H15" s="12">
        <v>152747000</v>
      </c>
    </row>
    <row r="16" spans="1:8" ht="12.75">
      <c r="A16" s="25"/>
      <c r="B16" s="25"/>
      <c r="C16" s="25"/>
      <c r="D16" s="25"/>
      <c r="E16" s="30" t="s">
        <v>17</v>
      </c>
      <c r="F16" s="12">
        <v>84000000</v>
      </c>
      <c r="G16" s="12">
        <v>88620000</v>
      </c>
      <c r="H16" s="12">
        <v>103494000</v>
      </c>
    </row>
    <row r="17" spans="1:8" ht="12.75">
      <c r="A17" s="25"/>
      <c r="B17" s="25"/>
      <c r="C17" s="25"/>
      <c r="D17" s="25"/>
      <c r="E17" s="30" t="s">
        <v>18</v>
      </c>
      <c r="F17" s="21">
        <v>60733000</v>
      </c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3289000</v>
      </c>
      <c r="G20" s="4">
        <f>SUM(G21:G29)</f>
        <v>1510000</v>
      </c>
      <c r="H20" s="4">
        <f>SUM(H21:H29)</f>
        <v>1510000</v>
      </c>
    </row>
    <row r="21" spans="1:8" ht="12.75">
      <c r="A21" s="25"/>
      <c r="B21" s="25"/>
      <c r="C21" s="25"/>
      <c r="D21" s="25"/>
      <c r="E21" s="30" t="s">
        <v>22</v>
      </c>
      <c r="F21" s="21">
        <v>1785000</v>
      </c>
      <c r="G21" s="21">
        <v>1510000</v>
      </c>
      <c r="H21" s="21">
        <v>1510000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1504000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581001000</v>
      </c>
      <c r="G30" s="20">
        <f>+G5+G6+G7+G20</f>
        <v>591793000</v>
      </c>
      <c r="H30" s="20">
        <f>+H5+H6+H7+H20</f>
        <v>754234000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581001000</v>
      </c>
      <c r="G42" s="34">
        <f>+G30+G41</f>
        <v>591793000</v>
      </c>
      <c r="H42" s="34">
        <f>+H30+H41</f>
        <v>754234000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116</v>
      </c>
      <c r="F45" s="5">
        <f>SUM(F47+F53+F59+F65+F71+F77+F83+F89+F95+F101+F107+F113)</f>
        <v>14000000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 customHeight="1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 customHeight="1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14000000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>
        <v>14000000</v>
      </c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 customHeight="1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>
      <c r="A72" s="25"/>
      <c r="B72" s="25"/>
      <c r="C72" s="25"/>
      <c r="D72" s="25"/>
      <c r="E72" s="7" t="s">
        <v>128</v>
      </c>
      <c r="F72" s="8"/>
      <c r="G72" s="9"/>
      <c r="H72" s="10"/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14000000</v>
      </c>
      <c r="G118" s="20">
        <f>SUM(G45)</f>
        <v>0</v>
      </c>
      <c r="H118" s="20">
        <f>SUM(H45)</f>
        <v>0</v>
      </c>
    </row>
    <row r="119" spans="5:8" ht="12.75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89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56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57</v>
      </c>
      <c r="F124" s="39"/>
      <c r="G124" s="39"/>
      <c r="H124" s="39"/>
    </row>
    <row r="125" spans="5:8" ht="12.75">
      <c r="E125" s="1" t="s">
        <v>90</v>
      </c>
      <c r="F125" s="24">
        <v>47113000</v>
      </c>
      <c r="G125" s="24">
        <v>50615000</v>
      </c>
      <c r="H125" s="24">
        <v>54712000</v>
      </c>
    </row>
    <row r="126" spans="5:8" ht="12.75">
      <c r="E126" s="1" t="s">
        <v>91</v>
      </c>
      <c r="F126" s="24">
        <v>45427000</v>
      </c>
      <c r="G126" s="24">
        <v>48792000</v>
      </c>
      <c r="H126" s="24">
        <v>52712000</v>
      </c>
    </row>
    <row r="127" spans="5:8" ht="12.75">
      <c r="E127" s="1" t="s">
        <v>92</v>
      </c>
      <c r="F127" s="24"/>
      <c r="G127" s="24"/>
      <c r="H127" s="24"/>
    </row>
    <row r="128" spans="5:8" ht="12.75">
      <c r="E128" s="1" t="s">
        <v>93</v>
      </c>
      <c r="F128" s="24"/>
      <c r="G128" s="24"/>
      <c r="H128" s="24"/>
    </row>
    <row r="129" spans="5:8" ht="12.75">
      <c r="E129" s="1" t="s">
        <v>94</v>
      </c>
      <c r="F129" s="24">
        <v>24452000</v>
      </c>
      <c r="G129" s="24">
        <v>26629000</v>
      </c>
      <c r="H129" s="24">
        <v>29180000</v>
      </c>
    </row>
    <row r="130" spans="5:8" ht="12.75">
      <c r="E130" s="38"/>
      <c r="F130" s="39"/>
      <c r="G130" s="39"/>
      <c r="H130" s="39"/>
    </row>
    <row r="131" spans="5:8" ht="12.75">
      <c r="E131" s="38" t="s">
        <v>66</v>
      </c>
      <c r="F131" s="39"/>
      <c r="G131" s="39"/>
      <c r="H131" s="39"/>
    </row>
    <row r="132" spans="5:8" ht="12.75">
      <c r="E132" s="1" t="s">
        <v>90</v>
      </c>
      <c r="F132" s="24">
        <v>35394000</v>
      </c>
      <c r="G132" s="24">
        <v>37350000</v>
      </c>
      <c r="H132" s="24">
        <v>39389000</v>
      </c>
    </row>
    <row r="133" spans="5:8" ht="12.75">
      <c r="E133" s="1" t="s">
        <v>91</v>
      </c>
      <c r="F133" s="24">
        <v>34128000</v>
      </c>
      <c r="G133" s="24">
        <v>36005000</v>
      </c>
      <c r="H133" s="24">
        <v>37949000</v>
      </c>
    </row>
    <row r="134" spans="5:8" ht="12.75">
      <c r="E134" s="1" t="s">
        <v>92</v>
      </c>
      <c r="F134" s="24"/>
      <c r="G134" s="24"/>
      <c r="H134" s="24"/>
    </row>
    <row r="135" spans="5:8" ht="12.75">
      <c r="E135" s="1" t="s">
        <v>93</v>
      </c>
      <c r="F135" s="24"/>
      <c r="G135" s="24"/>
      <c r="H135" s="24"/>
    </row>
    <row r="136" spans="5:8" ht="12.75">
      <c r="E136" s="1" t="s">
        <v>94</v>
      </c>
      <c r="F136" s="24">
        <v>18370000</v>
      </c>
      <c r="G136" s="24">
        <v>19650000</v>
      </c>
      <c r="H136" s="24">
        <v>21007000</v>
      </c>
    </row>
    <row r="137" spans="5:8" ht="12.75">
      <c r="E137" s="38"/>
      <c r="F137" s="39"/>
      <c r="G137" s="39"/>
      <c r="H137" s="39"/>
    </row>
    <row r="138" spans="5:8" ht="12.75">
      <c r="E138" s="38" t="s">
        <v>67</v>
      </c>
      <c r="F138" s="39"/>
      <c r="G138" s="39"/>
      <c r="H138" s="39"/>
    </row>
    <row r="139" spans="5:8" ht="12.75">
      <c r="E139" s="1" t="s">
        <v>90</v>
      </c>
      <c r="F139" s="24"/>
      <c r="G139" s="24"/>
      <c r="H139" s="24"/>
    </row>
    <row r="140" spans="5:8" ht="12.75">
      <c r="E140" s="1" t="s">
        <v>91</v>
      </c>
      <c r="F140" s="24"/>
      <c r="G140" s="24"/>
      <c r="H140" s="24"/>
    </row>
    <row r="141" spans="5:8" ht="12.75">
      <c r="E141" s="1" t="s">
        <v>92</v>
      </c>
      <c r="F141" s="24"/>
      <c r="G141" s="24"/>
      <c r="H141" s="24"/>
    </row>
    <row r="142" spans="5:8" ht="12.75">
      <c r="E142" s="1" t="s">
        <v>93</v>
      </c>
      <c r="F142" s="24"/>
      <c r="G142" s="24"/>
      <c r="H142" s="24"/>
    </row>
    <row r="143" spans="5:8" ht="12.75">
      <c r="E143" s="1" t="s">
        <v>94</v>
      </c>
      <c r="F143" s="24"/>
      <c r="G143" s="24"/>
      <c r="H143" s="24"/>
    </row>
    <row r="144" spans="5:8" ht="12.75">
      <c r="E144" s="38"/>
      <c r="F144" s="39"/>
      <c r="G144" s="39"/>
      <c r="H144" s="39"/>
    </row>
    <row r="145" spans="5:8" ht="12.75">
      <c r="E145" s="38"/>
      <c r="F145" s="39"/>
      <c r="G145" s="39"/>
      <c r="H145" s="39"/>
    </row>
    <row r="146" spans="5:8" ht="12.75">
      <c r="E146" s="38" t="s">
        <v>68</v>
      </c>
      <c r="F146" s="39"/>
      <c r="G146" s="39"/>
      <c r="H146" s="39"/>
    </row>
    <row r="147" spans="5:8" ht="12.75">
      <c r="E147" s="38"/>
      <c r="F147" s="39"/>
      <c r="G147" s="39"/>
      <c r="H147" s="39"/>
    </row>
    <row r="148" spans="5:8" ht="12.75">
      <c r="E148" s="1" t="s">
        <v>90</v>
      </c>
      <c r="F148" s="24">
        <v>83711000</v>
      </c>
      <c r="G148" s="24">
        <v>88763000</v>
      </c>
      <c r="H148" s="24">
        <v>83711000</v>
      </c>
    </row>
    <row r="149" spans="5:8" ht="12.75">
      <c r="E149" s="1" t="s">
        <v>91</v>
      </c>
      <c r="F149" s="24">
        <v>57471000</v>
      </c>
      <c r="G149" s="24">
        <v>60940000</v>
      </c>
      <c r="H149" s="24">
        <v>57471000</v>
      </c>
    </row>
    <row r="150" spans="5:8" ht="12.75">
      <c r="E150" s="1" t="s">
        <v>92</v>
      </c>
      <c r="F150" s="24"/>
      <c r="G150" s="24"/>
      <c r="H150" s="24"/>
    </row>
    <row r="151" spans="5:8" ht="12.75">
      <c r="E151" s="1" t="s">
        <v>93</v>
      </c>
      <c r="F151" s="24"/>
      <c r="G151" s="24"/>
      <c r="H151" s="24"/>
    </row>
    <row r="152" spans="5:8" ht="12.75">
      <c r="E152" s="1" t="s">
        <v>94</v>
      </c>
      <c r="F152" s="24">
        <v>10686000</v>
      </c>
      <c r="G152" s="24">
        <v>11331000</v>
      </c>
      <c r="H152" s="24">
        <v>10686000</v>
      </c>
    </row>
    <row r="153" spans="5:8" ht="12.75">
      <c r="E153" s="38"/>
      <c r="F153" s="39"/>
      <c r="G153" s="39"/>
      <c r="H153" s="39"/>
    </row>
    <row r="154" spans="5:8" ht="12.75">
      <c r="E154" s="38"/>
      <c r="F154" s="39"/>
      <c r="G154" s="39"/>
      <c r="H154" s="39"/>
    </row>
    <row r="155" spans="5:8" ht="12.75">
      <c r="E155" s="38" t="s">
        <v>69</v>
      </c>
      <c r="F155" s="39"/>
      <c r="G155" s="39"/>
      <c r="H155" s="39"/>
    </row>
    <row r="156" spans="5:8" ht="12.75">
      <c r="E156" s="38"/>
      <c r="F156" s="39"/>
      <c r="G156" s="39"/>
      <c r="H156" s="39"/>
    </row>
    <row r="157" spans="5:8" ht="12.75">
      <c r="E157" s="1" t="s">
        <v>90</v>
      </c>
      <c r="F157" s="24">
        <v>30000000</v>
      </c>
      <c r="G157" s="24">
        <v>35000000</v>
      </c>
      <c r="H157" s="24">
        <v>40000000</v>
      </c>
    </row>
    <row r="158" spans="5:8" ht="12.75">
      <c r="E158" s="1" t="s">
        <v>91</v>
      </c>
      <c r="F158" s="24">
        <v>30000000</v>
      </c>
      <c r="G158" s="24">
        <v>30000000</v>
      </c>
      <c r="H158" s="24">
        <v>30000000</v>
      </c>
    </row>
    <row r="159" spans="5:8" ht="12.75">
      <c r="E159" s="1" t="s">
        <v>94</v>
      </c>
      <c r="F159" s="24">
        <v>24000000</v>
      </c>
      <c r="G159" s="24">
        <v>23620000</v>
      </c>
      <c r="H159" s="24">
        <v>33494000</v>
      </c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56:H156"/>
    <mergeCell ref="E120:H120"/>
    <mergeCell ref="E145:H145"/>
    <mergeCell ref="E146:H146"/>
    <mergeCell ref="E147:H147"/>
    <mergeCell ref="E153:H153"/>
    <mergeCell ref="E154:H154"/>
    <mergeCell ref="E155:H155"/>
    <mergeCell ref="E124:H124"/>
    <mergeCell ref="E130:H130"/>
    <mergeCell ref="E131:H131"/>
    <mergeCell ref="E137:H137"/>
    <mergeCell ref="E138:H138"/>
    <mergeCell ref="E144:H144"/>
    <mergeCell ref="E1:H1"/>
    <mergeCell ref="E2:H2"/>
    <mergeCell ref="E43:H43"/>
    <mergeCell ref="E119:H119"/>
    <mergeCell ref="E122:H122"/>
    <mergeCell ref="E123:H12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0">
      <selection activeCell="H61" sqref="H6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1021661000</v>
      </c>
      <c r="G5" s="4">
        <v>1106936000</v>
      </c>
      <c r="H5" s="4">
        <v>1201603000</v>
      </c>
    </row>
    <row r="6" spans="1:8" ht="12.75">
      <c r="A6" s="25"/>
      <c r="B6" s="25"/>
      <c r="C6" s="25"/>
      <c r="D6" s="25"/>
      <c r="E6" s="29" t="s">
        <v>7</v>
      </c>
      <c r="F6" s="4">
        <v>690344000</v>
      </c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1316525000</v>
      </c>
      <c r="G7" s="5">
        <f>SUM(G8:G19)</f>
        <v>1332693000</v>
      </c>
      <c r="H7" s="5">
        <f>SUM(H8:H19)</f>
        <v>1425388000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>
        <v>975685000</v>
      </c>
      <c r="G9" s="12">
        <v>778352000</v>
      </c>
      <c r="H9" s="12">
        <v>750817000</v>
      </c>
    </row>
    <row r="10" spans="1:8" ht="12.75">
      <c r="A10" s="25"/>
      <c r="B10" s="25"/>
      <c r="C10" s="25"/>
      <c r="D10" s="25"/>
      <c r="E10" s="30" t="s">
        <v>11</v>
      </c>
      <c r="F10" s="21">
        <v>298143000</v>
      </c>
      <c r="G10" s="21">
        <v>314524000</v>
      </c>
      <c r="H10" s="21">
        <v>338113000</v>
      </c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>
        <v>30000000</v>
      </c>
      <c r="G12" s="21">
        <v>30000000</v>
      </c>
      <c r="H12" s="21">
        <v>35000000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>
        <v>12697000</v>
      </c>
      <c r="G14" s="21">
        <v>18511000</v>
      </c>
      <c r="H14" s="21">
        <v>20529000</v>
      </c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>
        <v>191306000</v>
      </c>
      <c r="H19" s="12">
        <v>280929000</v>
      </c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19450000</v>
      </c>
      <c r="G20" s="4">
        <f>SUM(G21:G29)</f>
        <v>18500000</v>
      </c>
      <c r="H20" s="4">
        <f>SUM(H21:H29)</f>
        <v>19500000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8950000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9500000</v>
      </c>
      <c r="G24" s="12">
        <v>9500000</v>
      </c>
      <c r="H24" s="12">
        <v>10500000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>
        <v>8000000</v>
      </c>
      <c r="H26" s="12">
        <v>8000000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3047980000</v>
      </c>
      <c r="G30" s="20">
        <f>+G5+G6+G7+G20</f>
        <v>2458129000</v>
      </c>
      <c r="H30" s="20">
        <f>+H5+H6+H7+H20</f>
        <v>2646491000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500000</v>
      </c>
      <c r="G32" s="4">
        <f>SUM(G33:G38)</f>
        <v>1000000</v>
      </c>
      <c r="H32" s="4">
        <f>SUM(H33:H38)</f>
        <v>2001000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>
        <v>500000</v>
      </c>
      <c r="G35" s="12">
        <v>1000000</v>
      </c>
      <c r="H35" s="12">
        <v>2001000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500000</v>
      </c>
      <c r="G41" s="34">
        <f>+G32+G39</f>
        <v>1000000</v>
      </c>
      <c r="H41" s="34">
        <f>+H32+H39</f>
        <v>2001000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3048480000</v>
      </c>
      <c r="G42" s="34">
        <f>+G30+G41</f>
        <v>2459129000</v>
      </c>
      <c r="H42" s="34">
        <f>+H30+H41</f>
        <v>2648492000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541652000</v>
      </c>
      <c r="G45" s="5">
        <f>SUM(G47+G53+G59+G65+G71+G77+G83+G89+G95+G101+G107+G113)</f>
        <v>343870000</v>
      </c>
      <c r="H45" s="5">
        <f>SUM(H47+H53+H59+H65+H71+H77+H83+H89+H95+H101+H107+H113)</f>
        <v>344521000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525782000</v>
      </c>
      <c r="G59" s="4">
        <f>SUM(G60:G63)</f>
        <v>328000000</v>
      </c>
      <c r="H59" s="4">
        <f>SUM(H60:H63)</f>
        <v>328000000</v>
      </c>
    </row>
    <row r="60" spans="1:8" ht="12.75">
      <c r="A60" s="25"/>
      <c r="B60" s="25"/>
      <c r="C60" s="25"/>
      <c r="D60" s="25"/>
      <c r="E60" s="7" t="s">
        <v>124</v>
      </c>
      <c r="F60" s="8">
        <v>525782000</v>
      </c>
      <c r="G60" s="9">
        <v>328000000</v>
      </c>
      <c r="H60" s="10">
        <v>328000000</v>
      </c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15870000</v>
      </c>
      <c r="G71" s="4">
        <f>SUM(G72:G75)</f>
        <v>15870000</v>
      </c>
      <c r="H71" s="4">
        <f>SUM(H72:H75)</f>
        <v>16521000</v>
      </c>
    </row>
    <row r="72" spans="1:8" ht="12.75">
      <c r="A72" s="25"/>
      <c r="B72" s="25"/>
      <c r="C72" s="25"/>
      <c r="D72" s="25"/>
      <c r="E72" s="7" t="s">
        <v>128</v>
      </c>
      <c r="F72" s="8">
        <v>15870000</v>
      </c>
      <c r="G72" s="9">
        <v>15870000</v>
      </c>
      <c r="H72" s="10">
        <v>16521000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541652000</v>
      </c>
      <c r="G118" s="20">
        <f>SUM(G45)</f>
        <v>343870000</v>
      </c>
      <c r="H118" s="20">
        <f>SUM(H45)</f>
        <v>344521000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8">
      <selection activeCell="F49" sqref="F4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257385000</v>
      </c>
      <c r="G5" s="4">
        <v>273656000</v>
      </c>
      <c r="H5" s="4">
        <v>291567000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57688000</v>
      </c>
      <c r="G7" s="5">
        <f>SUM(G8:G19)</f>
        <v>63644000</v>
      </c>
      <c r="H7" s="5">
        <f>SUM(H8:H19)</f>
        <v>68920000</v>
      </c>
    </row>
    <row r="8" spans="1:8" ht="12.75">
      <c r="A8" s="25"/>
      <c r="B8" s="25"/>
      <c r="C8" s="25"/>
      <c r="D8" s="25"/>
      <c r="E8" s="30" t="s">
        <v>9</v>
      </c>
      <c r="F8" s="12">
        <v>54506000</v>
      </c>
      <c r="G8" s="12">
        <v>57494000</v>
      </c>
      <c r="H8" s="12">
        <v>61792000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3182000</v>
      </c>
      <c r="G11" s="12">
        <v>6150000</v>
      </c>
      <c r="H11" s="12">
        <v>7128000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3107000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1407000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318180000</v>
      </c>
      <c r="G30" s="20">
        <f>+G5+G6+G7+G20</f>
        <v>339000000</v>
      </c>
      <c r="H30" s="20">
        <f>+H5+H6+H7+H20</f>
        <v>362187000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56765000</v>
      </c>
      <c r="G32" s="4">
        <f>SUM(G33:G38)</f>
        <v>52098000</v>
      </c>
      <c r="H32" s="4">
        <f>SUM(H33:H38)</f>
        <v>94526000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56765000</v>
      </c>
      <c r="G34" s="12">
        <v>52098000</v>
      </c>
      <c r="H34" s="12">
        <v>94526000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56765000</v>
      </c>
      <c r="G41" s="34">
        <f>+G32+G39</f>
        <v>52098000</v>
      </c>
      <c r="H41" s="34">
        <f>+H32+H39</f>
        <v>94526000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374945000</v>
      </c>
      <c r="G42" s="34">
        <f>+G30+G41</f>
        <v>391098000</v>
      </c>
      <c r="H42" s="34">
        <f>+H30+H41</f>
        <v>456713000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46670000</v>
      </c>
      <c r="G45" s="5">
        <f>SUM(G47+G53+G59+G65+G71+G77+G83+G89+G95+G101+G107+G113)</f>
        <v>16460000</v>
      </c>
      <c r="H45" s="5">
        <f>SUM(H47+H53+H59+H65+H71+H77+H83+H89+H95+H101+H107+H113)</f>
        <v>833000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45870000</v>
      </c>
      <c r="G47" s="4">
        <f>SUM(G48:G51)</f>
        <v>15660000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>
        <v>45870000</v>
      </c>
      <c r="G48" s="9">
        <v>15660000</v>
      </c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800000</v>
      </c>
      <c r="G71" s="4">
        <f>SUM(G72:G75)</f>
        <v>800000</v>
      </c>
      <c r="H71" s="4">
        <f>SUM(H72:H75)</f>
        <v>833000</v>
      </c>
    </row>
    <row r="72" spans="1:8" ht="12.75">
      <c r="A72" s="25"/>
      <c r="B72" s="25"/>
      <c r="C72" s="25"/>
      <c r="D72" s="25"/>
      <c r="E72" s="7" t="s">
        <v>128</v>
      </c>
      <c r="F72" s="8">
        <v>800000</v>
      </c>
      <c r="G72" s="9">
        <v>800000</v>
      </c>
      <c r="H72" s="10">
        <v>833000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46670000</v>
      </c>
      <c r="G118" s="20">
        <f>SUM(G45)</f>
        <v>16460000</v>
      </c>
      <c r="H118" s="20">
        <f>SUM(H45)</f>
        <v>833000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G49" sqref="G4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153034000</v>
      </c>
      <c r="G5" s="4">
        <v>162480000</v>
      </c>
      <c r="H5" s="4">
        <v>172861000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43547000</v>
      </c>
      <c r="G7" s="5">
        <f>SUM(G8:G19)</f>
        <v>43306000</v>
      </c>
      <c r="H7" s="5">
        <f>SUM(H8:H19)</f>
        <v>48168000</v>
      </c>
    </row>
    <row r="8" spans="1:8" ht="12.75">
      <c r="A8" s="25"/>
      <c r="B8" s="25"/>
      <c r="C8" s="25"/>
      <c r="D8" s="25"/>
      <c r="E8" s="30" t="s">
        <v>9</v>
      </c>
      <c r="F8" s="12">
        <v>34345000</v>
      </c>
      <c r="G8" s="12">
        <v>36116000</v>
      </c>
      <c r="H8" s="12">
        <v>38664000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9202000</v>
      </c>
      <c r="G11" s="12">
        <v>7190000</v>
      </c>
      <c r="H11" s="12">
        <v>9504000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3897000</v>
      </c>
      <c r="G20" s="4">
        <f>SUM(G21:G29)</f>
        <v>2867000</v>
      </c>
      <c r="H20" s="4">
        <f>SUM(H21:H29)</f>
        <v>2867000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2867000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1462000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200478000</v>
      </c>
      <c r="G30" s="20">
        <f>+G5+G6+G7+G20</f>
        <v>208653000</v>
      </c>
      <c r="H30" s="20">
        <f>+H5+H6+H7+H20</f>
        <v>223896000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22573000</v>
      </c>
      <c r="G32" s="4">
        <f>SUM(G33:G38)</f>
        <v>36742000</v>
      </c>
      <c r="H32" s="4">
        <f>SUM(H33:H38)</f>
        <v>38763000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22573000</v>
      </c>
      <c r="G34" s="12">
        <v>36742000</v>
      </c>
      <c r="H34" s="12">
        <v>38763000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22573000</v>
      </c>
      <c r="G41" s="34">
        <f>+G32+G39</f>
        <v>36742000</v>
      </c>
      <c r="H41" s="34">
        <f>+H32+H39</f>
        <v>38763000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223051000</v>
      </c>
      <c r="G42" s="34">
        <f>+G30+G41</f>
        <v>245395000</v>
      </c>
      <c r="H42" s="34">
        <f>+H30+H41</f>
        <v>262659000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37330000</v>
      </c>
      <c r="G45" s="5">
        <f>SUM(G47+G53+G59+G65+G71+G77+G83+G89+G95+G101+G107+G113)</f>
        <v>21621000</v>
      </c>
      <c r="H45" s="5">
        <f>SUM(H47+H53+H59+H65+H71+H77+H83+H89+H95+H101+H107+H113)</f>
        <v>573000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33780000</v>
      </c>
      <c r="G47" s="4">
        <f>SUM(G48:G51)</f>
        <v>21071000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>
        <v>33780000</v>
      </c>
      <c r="G48" s="9">
        <v>21071000</v>
      </c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3000000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>
        <v>3000000</v>
      </c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550000</v>
      </c>
      <c r="G71" s="4">
        <f>SUM(G72:G75)</f>
        <v>550000</v>
      </c>
      <c r="H71" s="4">
        <f>SUM(H72:H75)</f>
        <v>573000</v>
      </c>
    </row>
    <row r="72" spans="1:8" ht="12.75">
      <c r="A72" s="25"/>
      <c r="B72" s="25"/>
      <c r="C72" s="25"/>
      <c r="D72" s="25"/>
      <c r="E72" s="7" t="s">
        <v>128</v>
      </c>
      <c r="F72" s="8">
        <v>550000</v>
      </c>
      <c r="G72" s="9">
        <v>550000</v>
      </c>
      <c r="H72" s="10">
        <v>573000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37330000</v>
      </c>
      <c r="G118" s="20">
        <f>SUM(G45)</f>
        <v>21621000</v>
      </c>
      <c r="H118" s="20">
        <f>SUM(H45)</f>
        <v>573000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L53" sqref="L5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262068000</v>
      </c>
      <c r="G5" s="4">
        <v>277790000</v>
      </c>
      <c r="H5" s="4">
        <v>295066000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75854000</v>
      </c>
      <c r="G7" s="5">
        <f>SUM(G8:G19)</f>
        <v>72731000</v>
      </c>
      <c r="H7" s="5">
        <f>SUM(H8:H19)</f>
        <v>78815000</v>
      </c>
    </row>
    <row r="8" spans="1:8" ht="12.75">
      <c r="A8" s="25"/>
      <c r="B8" s="25"/>
      <c r="C8" s="25"/>
      <c r="D8" s="25"/>
      <c r="E8" s="30" t="s">
        <v>9</v>
      </c>
      <c r="F8" s="12">
        <v>60844000</v>
      </c>
      <c r="G8" s="12">
        <v>64214000</v>
      </c>
      <c r="H8" s="12">
        <v>69063000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15010000</v>
      </c>
      <c r="G11" s="12">
        <v>8517000</v>
      </c>
      <c r="H11" s="12">
        <v>9752000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3144000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1444000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341066000</v>
      </c>
      <c r="G30" s="20">
        <f>+G5+G6+G7+G20</f>
        <v>352221000</v>
      </c>
      <c r="H30" s="20">
        <f>+H5+H6+H7+H20</f>
        <v>375581000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25018000</v>
      </c>
      <c r="G32" s="4">
        <f>SUM(G33:G38)</f>
        <v>30932000</v>
      </c>
      <c r="H32" s="4">
        <f>SUM(H33:H38)</f>
        <v>32633000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25018000</v>
      </c>
      <c r="G34" s="12">
        <v>30932000</v>
      </c>
      <c r="H34" s="12">
        <v>32633000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25018000</v>
      </c>
      <c r="G41" s="34">
        <f>+G32+G39</f>
        <v>30932000</v>
      </c>
      <c r="H41" s="34">
        <f>+H32+H39</f>
        <v>32633000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366084000</v>
      </c>
      <c r="G42" s="34">
        <f>+G30+G41</f>
        <v>383153000</v>
      </c>
      <c r="H42" s="34">
        <f>+H30+H41</f>
        <v>408214000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23496000</v>
      </c>
      <c r="G45" s="5">
        <f>SUM(G47+G53+G59+G65+G71+G77+G83+G89+G95+G101+G107+G113)</f>
        <v>15346000</v>
      </c>
      <c r="H45" s="5">
        <f>SUM(H47+H53+H59+H65+H71+H77+H83+H89+H95+H101+H107+H113)</f>
        <v>729000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22796000</v>
      </c>
      <c r="G47" s="4">
        <f>SUM(G48:G51)</f>
        <v>14646000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>
        <v>22796000</v>
      </c>
      <c r="G48" s="9">
        <v>14646000</v>
      </c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700000</v>
      </c>
      <c r="G71" s="4">
        <f>SUM(G72:G75)</f>
        <v>700000</v>
      </c>
      <c r="H71" s="4">
        <f>SUM(H72:H75)</f>
        <v>729000</v>
      </c>
    </row>
    <row r="72" spans="1:8" ht="12.75">
      <c r="A72" s="25"/>
      <c r="B72" s="25"/>
      <c r="C72" s="25"/>
      <c r="D72" s="25"/>
      <c r="E72" s="7" t="s">
        <v>128</v>
      </c>
      <c r="F72" s="8">
        <v>700000</v>
      </c>
      <c r="G72" s="9">
        <v>700000</v>
      </c>
      <c r="H72" s="10">
        <v>729000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23496000</v>
      </c>
      <c r="G118" s="20">
        <f>SUM(G45)</f>
        <v>15346000</v>
      </c>
      <c r="H118" s="20">
        <f>SUM(H45)</f>
        <v>729000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H73" sqref="H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184192000</v>
      </c>
      <c r="G5" s="4">
        <v>194849000</v>
      </c>
      <c r="H5" s="4">
        <v>206519000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66758000</v>
      </c>
      <c r="G7" s="5">
        <f>SUM(G8:G19)</f>
        <v>58135000</v>
      </c>
      <c r="H7" s="5">
        <f>SUM(H8:H19)</f>
        <v>60779000</v>
      </c>
    </row>
    <row r="8" spans="1:8" ht="12.75">
      <c r="A8" s="25"/>
      <c r="B8" s="25"/>
      <c r="C8" s="25"/>
      <c r="D8" s="25"/>
      <c r="E8" s="30" t="s">
        <v>9</v>
      </c>
      <c r="F8" s="12">
        <v>55250000</v>
      </c>
      <c r="G8" s="12">
        <v>46619000</v>
      </c>
      <c r="H8" s="12">
        <v>50027000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11508000</v>
      </c>
      <c r="G11" s="12">
        <v>11516000</v>
      </c>
      <c r="H11" s="12">
        <v>10752000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4196000</v>
      </c>
      <c r="G20" s="4">
        <f>SUM(G21:G29)</f>
        <v>2415000</v>
      </c>
      <c r="H20" s="4">
        <f>SUM(H21:H29)</f>
        <v>2415000</v>
      </c>
    </row>
    <row r="21" spans="1:8" ht="12.75">
      <c r="A21" s="25"/>
      <c r="B21" s="25"/>
      <c r="C21" s="25"/>
      <c r="D21" s="25"/>
      <c r="E21" s="30" t="s">
        <v>22</v>
      </c>
      <c r="F21" s="21">
        <v>2415000</v>
      </c>
      <c r="G21" s="21">
        <v>2415000</v>
      </c>
      <c r="H21" s="21">
        <v>2415000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1781000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255146000</v>
      </c>
      <c r="G30" s="20">
        <f>+G5+G6+G7+G20</f>
        <v>255399000</v>
      </c>
      <c r="H30" s="20">
        <f>+H5+H6+H7+H20</f>
        <v>269713000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14320000</v>
      </c>
      <c r="G32" s="4">
        <f>SUM(G33:G38)</f>
        <v>7922000</v>
      </c>
      <c r="H32" s="4">
        <f>SUM(H33:H38)</f>
        <v>8358000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14320000</v>
      </c>
      <c r="G34" s="12">
        <v>7922000</v>
      </c>
      <c r="H34" s="12">
        <v>8358000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14320000</v>
      </c>
      <c r="G41" s="34">
        <f>+G32+G39</f>
        <v>7922000</v>
      </c>
      <c r="H41" s="34">
        <f>+H32+H39</f>
        <v>8358000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269466000</v>
      </c>
      <c r="G42" s="34">
        <f>+G30+G41</f>
        <v>263321000</v>
      </c>
      <c r="H42" s="34">
        <f>+H30+H41</f>
        <v>278071000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550000</v>
      </c>
      <c r="G45" s="5">
        <f>SUM(G47+G53+G59+G65+G71+G77+G83+G89+G95+G101+G107+G113)</f>
        <v>550000</v>
      </c>
      <c r="H45" s="5">
        <f>SUM(H47+H53+H59+H65+H71+H77+H83+H89+H95+H101+H107+H113)</f>
        <v>573000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550000</v>
      </c>
      <c r="G71" s="4">
        <f>SUM(G72:G75)</f>
        <v>550000</v>
      </c>
      <c r="H71" s="4">
        <f>SUM(H72:H75)</f>
        <v>573000</v>
      </c>
    </row>
    <row r="72" spans="1:8" ht="12.75">
      <c r="A72" s="25"/>
      <c r="B72" s="25"/>
      <c r="C72" s="25"/>
      <c r="D72" s="25"/>
      <c r="E72" s="7" t="s">
        <v>128</v>
      </c>
      <c r="F72" s="8">
        <v>550000</v>
      </c>
      <c r="G72" s="9">
        <v>550000</v>
      </c>
      <c r="H72" s="10">
        <v>573000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550000</v>
      </c>
      <c r="G118" s="20">
        <f>SUM(G45)</f>
        <v>550000</v>
      </c>
      <c r="H118" s="20">
        <f>SUM(H45)</f>
        <v>573000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H73" sqref="H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329470000</v>
      </c>
      <c r="G5" s="4">
        <v>352155000</v>
      </c>
      <c r="H5" s="4">
        <v>377055000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101279000</v>
      </c>
      <c r="G7" s="5">
        <f>SUM(G8:G19)</f>
        <v>104685000</v>
      </c>
      <c r="H7" s="5">
        <f>SUM(H8:H19)</f>
        <v>113242000</v>
      </c>
    </row>
    <row r="8" spans="1:8" ht="12.75">
      <c r="A8" s="25"/>
      <c r="B8" s="25"/>
      <c r="C8" s="25"/>
      <c r="D8" s="25"/>
      <c r="E8" s="30" t="s">
        <v>9</v>
      </c>
      <c r="F8" s="12">
        <v>86279000</v>
      </c>
      <c r="G8" s="12">
        <v>91185000</v>
      </c>
      <c r="H8" s="12">
        <v>98242000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15000000</v>
      </c>
      <c r="G11" s="12">
        <v>13500000</v>
      </c>
      <c r="H11" s="12">
        <v>15000000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20915000</v>
      </c>
      <c r="G20" s="4">
        <f>SUM(G21:G29)</f>
        <v>9680000</v>
      </c>
      <c r="H20" s="4">
        <f>SUM(H21:H29)</f>
        <v>9944000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2680000</v>
      </c>
      <c r="H21" s="21">
        <v>2944000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3735000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6500000</v>
      </c>
      <c r="G24" s="12">
        <v>7000000</v>
      </c>
      <c r="H24" s="12">
        <v>7000000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8000000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451664000</v>
      </c>
      <c r="G30" s="20">
        <f>+G5+G6+G7+G20</f>
        <v>466520000</v>
      </c>
      <c r="H30" s="20">
        <f>+H5+H6+H7+H20</f>
        <v>500241000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63210000</v>
      </c>
      <c r="G32" s="4">
        <f>SUM(G33:G38)</f>
        <v>42620000</v>
      </c>
      <c r="H32" s="4">
        <f>SUM(H33:H38)</f>
        <v>50239000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63210000</v>
      </c>
      <c r="G34" s="12">
        <v>42620000</v>
      </c>
      <c r="H34" s="12">
        <v>50239000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63210000</v>
      </c>
      <c r="G41" s="34">
        <f>+G32+G39</f>
        <v>42620000</v>
      </c>
      <c r="H41" s="34">
        <f>+H32+H39</f>
        <v>50239000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514874000</v>
      </c>
      <c r="G42" s="34">
        <f>+G30+G41</f>
        <v>509140000</v>
      </c>
      <c r="H42" s="34">
        <f>+H30+H41</f>
        <v>550480000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1750000</v>
      </c>
      <c r="G45" s="5">
        <f>SUM(G47+G53+G59+G65+G71+G77+G83+G89+G95+G101+G107+G113)</f>
        <v>1750000</v>
      </c>
      <c r="H45" s="5">
        <f>SUM(H47+H53+H59+H65+H71+H77+H83+H89+H95+H101+H107+H113)</f>
        <v>1822000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1750000</v>
      </c>
      <c r="G71" s="4">
        <f>SUM(G72:G75)</f>
        <v>1750000</v>
      </c>
      <c r="H71" s="4">
        <f>SUM(H72:H75)</f>
        <v>1822000</v>
      </c>
    </row>
    <row r="72" spans="1:8" ht="12.75">
      <c r="A72" s="25"/>
      <c r="B72" s="25"/>
      <c r="C72" s="25"/>
      <c r="D72" s="25"/>
      <c r="E72" s="7" t="s">
        <v>128</v>
      </c>
      <c r="F72" s="8">
        <v>1750000</v>
      </c>
      <c r="G72" s="9">
        <v>1750000</v>
      </c>
      <c r="H72" s="10">
        <v>1822000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1750000</v>
      </c>
      <c r="G118" s="20">
        <f>SUM(G45)</f>
        <v>1750000</v>
      </c>
      <c r="H118" s="20">
        <f>SUM(H45)</f>
        <v>1822000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E73" sqref="E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100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855543000</v>
      </c>
      <c r="G5" s="4">
        <v>918820000</v>
      </c>
      <c r="H5" s="4">
        <v>989327000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982905000</v>
      </c>
      <c r="G7" s="5">
        <f>SUM(G8:G19)</f>
        <v>795113000</v>
      </c>
      <c r="H7" s="5">
        <f>SUM(H8:H19)</f>
        <v>940657000</v>
      </c>
    </row>
    <row r="8" spans="1:8" ht="12.75">
      <c r="A8" s="25"/>
      <c r="B8" s="25"/>
      <c r="C8" s="25"/>
      <c r="D8" s="25"/>
      <c r="E8" s="30" t="s">
        <v>9</v>
      </c>
      <c r="F8" s="12">
        <v>633395000</v>
      </c>
      <c r="G8" s="12">
        <v>671322000</v>
      </c>
      <c r="H8" s="12">
        <v>725882000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3112000</v>
      </c>
      <c r="G13" s="21">
        <v>3291000</v>
      </c>
      <c r="H13" s="21">
        <v>3472000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246398000</v>
      </c>
      <c r="G15" s="12">
        <v>15000000</v>
      </c>
      <c r="H15" s="12">
        <v>60000000</v>
      </c>
    </row>
    <row r="16" spans="1:8" ht="12.75">
      <c r="A16" s="25"/>
      <c r="B16" s="25"/>
      <c r="C16" s="25"/>
      <c r="D16" s="25"/>
      <c r="E16" s="30" t="s">
        <v>17</v>
      </c>
      <c r="F16" s="12">
        <v>100000000</v>
      </c>
      <c r="G16" s="12">
        <v>105500000</v>
      </c>
      <c r="H16" s="12">
        <v>151303000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8409000</v>
      </c>
      <c r="G20" s="4">
        <f>SUM(G21:G29)</f>
        <v>2115000</v>
      </c>
      <c r="H20" s="4">
        <f>SUM(H21:H29)</f>
        <v>2115000</v>
      </c>
    </row>
    <row r="21" spans="1:8" ht="12.75">
      <c r="A21" s="25"/>
      <c r="B21" s="25"/>
      <c r="C21" s="25"/>
      <c r="D21" s="25"/>
      <c r="E21" s="30" t="s">
        <v>22</v>
      </c>
      <c r="F21" s="21">
        <v>2115000</v>
      </c>
      <c r="G21" s="21">
        <v>2115000</v>
      </c>
      <c r="H21" s="21">
        <v>2115000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6294000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1846857000</v>
      </c>
      <c r="G30" s="20">
        <f>+G5+G6+G7+G20</f>
        <v>1716048000</v>
      </c>
      <c r="H30" s="20">
        <f>+H5+H6+H7+H20</f>
        <v>1932099000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1846857000</v>
      </c>
      <c r="G42" s="34">
        <f>+G30+G41</f>
        <v>1716048000</v>
      </c>
      <c r="H42" s="34">
        <f>+H30+H41</f>
        <v>1932099000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116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 customHeight="1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 customHeight="1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 customHeight="1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>
      <c r="A72" s="25"/>
      <c r="B72" s="25"/>
      <c r="C72" s="25"/>
      <c r="D72" s="25"/>
      <c r="E72" s="7" t="s">
        <v>128</v>
      </c>
      <c r="F72" s="8"/>
      <c r="G72" s="9"/>
      <c r="H72" s="10"/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100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56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57</v>
      </c>
      <c r="F124" s="39"/>
      <c r="G124" s="39"/>
      <c r="H124" s="39"/>
    </row>
    <row r="125" spans="5:8" ht="12.75">
      <c r="E125" s="1" t="s">
        <v>101</v>
      </c>
      <c r="F125" s="24">
        <v>77709000</v>
      </c>
      <c r="G125" s="24">
        <v>84081000</v>
      </c>
      <c r="H125" s="24">
        <v>91537000</v>
      </c>
    </row>
    <row r="126" spans="5:8" ht="12.75">
      <c r="E126" s="1" t="s">
        <v>102</v>
      </c>
      <c r="F126" s="24">
        <v>45379000</v>
      </c>
      <c r="G126" s="24">
        <v>49003000</v>
      </c>
      <c r="H126" s="24">
        <v>53243000</v>
      </c>
    </row>
    <row r="127" spans="5:8" ht="12.75">
      <c r="E127" s="1" t="s">
        <v>103</v>
      </c>
      <c r="F127" s="24">
        <v>80671000</v>
      </c>
      <c r="G127" s="24">
        <v>86914000</v>
      </c>
      <c r="H127" s="24">
        <v>94217000</v>
      </c>
    </row>
    <row r="128" spans="5:8" ht="12.75">
      <c r="E128" s="1" t="s">
        <v>104</v>
      </c>
      <c r="F128" s="24">
        <v>52599000</v>
      </c>
      <c r="G128" s="24">
        <v>56496000</v>
      </c>
      <c r="H128" s="24">
        <v>61035000</v>
      </c>
    </row>
    <row r="129" spans="5:8" ht="12.75">
      <c r="E129" s="1" t="s">
        <v>105</v>
      </c>
      <c r="F129" s="24">
        <v>133733000</v>
      </c>
      <c r="G129" s="24">
        <v>145342000</v>
      </c>
      <c r="H129" s="24">
        <v>158933000</v>
      </c>
    </row>
    <row r="130" spans="5:8" ht="12.75">
      <c r="E130" s="38"/>
      <c r="F130" s="39"/>
      <c r="G130" s="39"/>
      <c r="H130" s="39"/>
    </row>
    <row r="131" spans="5:8" ht="12.75">
      <c r="E131" s="38" t="s">
        <v>66</v>
      </c>
      <c r="F131" s="39"/>
      <c r="G131" s="39"/>
      <c r="H131" s="39"/>
    </row>
    <row r="132" spans="5:8" ht="12.75">
      <c r="E132" s="1" t="s">
        <v>101</v>
      </c>
      <c r="F132" s="24">
        <v>58380000</v>
      </c>
      <c r="G132" s="24">
        <v>62045000</v>
      </c>
      <c r="H132" s="24">
        <v>65900000</v>
      </c>
    </row>
    <row r="133" spans="5:8" ht="12.75">
      <c r="E133" s="1" t="s">
        <v>102</v>
      </c>
      <c r="F133" s="24">
        <v>34092000</v>
      </c>
      <c r="G133" s="24">
        <v>36160000</v>
      </c>
      <c r="H133" s="24">
        <v>38331000</v>
      </c>
    </row>
    <row r="134" spans="5:8" ht="12.75">
      <c r="E134" s="1" t="s">
        <v>103</v>
      </c>
      <c r="F134" s="24">
        <v>60605000</v>
      </c>
      <c r="G134" s="24">
        <v>64135000</v>
      </c>
      <c r="H134" s="24">
        <v>67829000</v>
      </c>
    </row>
    <row r="135" spans="5:8" ht="12.75">
      <c r="E135" s="1" t="s">
        <v>104</v>
      </c>
      <c r="F135" s="24">
        <v>39516000</v>
      </c>
      <c r="G135" s="24">
        <v>41689000</v>
      </c>
      <c r="H135" s="24">
        <v>43941000</v>
      </c>
    </row>
    <row r="136" spans="5:8" ht="12.75">
      <c r="E136" s="1" t="s">
        <v>105</v>
      </c>
      <c r="F136" s="24">
        <v>100469000</v>
      </c>
      <c r="G136" s="24">
        <v>107251000</v>
      </c>
      <c r="H136" s="24">
        <v>114420000</v>
      </c>
    </row>
    <row r="137" spans="5:8" ht="12.75">
      <c r="E137" s="38"/>
      <c r="F137" s="39"/>
      <c r="G137" s="39"/>
      <c r="H137" s="39"/>
    </row>
    <row r="138" spans="5:8" ht="12.75">
      <c r="E138" s="38" t="s">
        <v>67</v>
      </c>
      <c r="F138" s="39"/>
      <c r="G138" s="39"/>
      <c r="H138" s="39"/>
    </row>
    <row r="139" spans="5:8" ht="12.75">
      <c r="E139" s="1" t="s">
        <v>101</v>
      </c>
      <c r="F139" s="24"/>
      <c r="G139" s="24"/>
      <c r="H139" s="24"/>
    </row>
    <row r="140" spans="5:8" ht="12.75">
      <c r="E140" s="1" t="s">
        <v>102</v>
      </c>
      <c r="F140" s="24"/>
      <c r="G140" s="24"/>
      <c r="H140" s="24"/>
    </row>
    <row r="141" spans="5:8" ht="12.75">
      <c r="E141" s="1" t="s">
        <v>103</v>
      </c>
      <c r="F141" s="24"/>
      <c r="G141" s="24"/>
      <c r="H141" s="24"/>
    </row>
    <row r="142" spans="5:8" ht="12.75">
      <c r="E142" s="1" t="s">
        <v>104</v>
      </c>
      <c r="F142" s="24"/>
      <c r="G142" s="24"/>
      <c r="H142" s="24"/>
    </row>
    <row r="143" spans="5:8" ht="12.75">
      <c r="E143" s="1" t="s">
        <v>105</v>
      </c>
      <c r="F143" s="24"/>
      <c r="G143" s="24"/>
      <c r="H143" s="24"/>
    </row>
    <row r="144" spans="5:8" ht="12.75">
      <c r="E144" s="38"/>
      <c r="F144" s="39"/>
      <c r="G144" s="39"/>
      <c r="H144" s="39"/>
    </row>
    <row r="145" spans="5:8" ht="12.75">
      <c r="E145" s="38"/>
      <c r="F145" s="39"/>
      <c r="G145" s="39"/>
      <c r="H145" s="39"/>
    </row>
    <row r="146" spans="5:8" ht="12.75">
      <c r="E146" s="38" t="s">
        <v>68</v>
      </c>
      <c r="F146" s="39"/>
      <c r="G146" s="39"/>
      <c r="H146" s="39"/>
    </row>
    <row r="147" spans="5:8" ht="12.75">
      <c r="E147" s="38"/>
      <c r="F147" s="39"/>
      <c r="G147" s="39"/>
      <c r="H147" s="39"/>
    </row>
    <row r="148" spans="5:8" ht="12.75">
      <c r="E148" s="1" t="s">
        <v>101</v>
      </c>
      <c r="F148" s="24">
        <v>142205000</v>
      </c>
      <c r="G148" s="24">
        <v>150788000</v>
      </c>
      <c r="H148" s="24">
        <v>142205000</v>
      </c>
    </row>
    <row r="149" spans="5:8" ht="12.75">
      <c r="E149" s="1" t="s">
        <v>102</v>
      </c>
      <c r="F149" s="24">
        <v>80835000</v>
      </c>
      <c r="G149" s="24">
        <v>85714000</v>
      </c>
      <c r="H149" s="24">
        <v>80835000</v>
      </c>
    </row>
    <row r="150" spans="5:8" ht="12.75">
      <c r="E150" s="1" t="s">
        <v>103</v>
      </c>
      <c r="F150" s="24">
        <v>145505000</v>
      </c>
      <c r="G150" s="24">
        <v>154288000</v>
      </c>
      <c r="H150" s="24">
        <v>145505000</v>
      </c>
    </row>
    <row r="151" spans="5:8" ht="12.75">
      <c r="E151" s="1" t="s">
        <v>104</v>
      </c>
      <c r="F151" s="24">
        <v>91295000</v>
      </c>
      <c r="G151" s="24">
        <v>96805000</v>
      </c>
      <c r="H151" s="24">
        <v>91295000</v>
      </c>
    </row>
    <row r="152" spans="5:8" ht="12.75">
      <c r="E152" s="1" t="s">
        <v>105</v>
      </c>
      <c r="F152" s="24">
        <v>168554000</v>
      </c>
      <c r="G152" s="24">
        <v>178727000</v>
      </c>
      <c r="H152" s="24">
        <v>168554000</v>
      </c>
    </row>
    <row r="153" spans="5:8" ht="12.75">
      <c r="E153" s="38"/>
      <c r="F153" s="39"/>
      <c r="G153" s="39"/>
      <c r="H153" s="39"/>
    </row>
    <row r="154" spans="5:8" ht="12.75">
      <c r="E154" s="38"/>
      <c r="F154" s="39"/>
      <c r="G154" s="39"/>
      <c r="H154" s="39"/>
    </row>
    <row r="155" spans="5:8" ht="12.75">
      <c r="E155" s="38" t="s">
        <v>69</v>
      </c>
      <c r="F155" s="39"/>
      <c r="G155" s="39"/>
      <c r="H155" s="39"/>
    </row>
    <row r="156" spans="5:8" ht="12.75">
      <c r="E156" s="38"/>
      <c r="F156" s="39"/>
      <c r="G156" s="39"/>
      <c r="H156" s="39"/>
    </row>
    <row r="157" spans="5:8" ht="12.75">
      <c r="E157" s="1" t="s">
        <v>101</v>
      </c>
      <c r="F157" s="24">
        <v>20000000</v>
      </c>
      <c r="G157" s="24">
        <v>17000000</v>
      </c>
      <c r="H157" s="24">
        <v>28000000</v>
      </c>
    </row>
    <row r="158" spans="5:8" ht="12.75">
      <c r="E158" s="1" t="s">
        <v>102</v>
      </c>
      <c r="F158" s="24">
        <v>18000000</v>
      </c>
      <c r="G158" s="24">
        <v>19000000</v>
      </c>
      <c r="H158" s="24">
        <v>32000000</v>
      </c>
    </row>
    <row r="159" spans="5:8" ht="12.75">
      <c r="E159" s="1" t="s">
        <v>103</v>
      </c>
      <c r="F159" s="24">
        <v>21000000</v>
      </c>
      <c r="G159" s="24">
        <v>18000000</v>
      </c>
      <c r="H159" s="24">
        <v>31000000</v>
      </c>
    </row>
    <row r="160" spans="5:8" ht="12.75">
      <c r="E160" s="1" t="s">
        <v>104</v>
      </c>
      <c r="F160" s="24">
        <v>13000000</v>
      </c>
      <c r="G160" s="24">
        <v>21500000</v>
      </c>
      <c r="H160" s="24">
        <v>26000000</v>
      </c>
    </row>
    <row r="161" spans="5:8" ht="12.75">
      <c r="E161" s="1" t="s">
        <v>105</v>
      </c>
      <c r="F161" s="24">
        <v>28000000</v>
      </c>
      <c r="G161" s="24">
        <v>30000000</v>
      </c>
      <c r="H161" s="24">
        <v>34303000</v>
      </c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56:H156"/>
    <mergeCell ref="E120:H120"/>
    <mergeCell ref="E145:H145"/>
    <mergeCell ref="E146:H146"/>
    <mergeCell ref="E147:H147"/>
    <mergeCell ref="E153:H153"/>
    <mergeCell ref="E154:H154"/>
    <mergeCell ref="E155:H155"/>
    <mergeCell ref="E124:H124"/>
    <mergeCell ref="E130:H130"/>
    <mergeCell ref="E131:H131"/>
    <mergeCell ref="E137:H137"/>
    <mergeCell ref="E138:H138"/>
    <mergeCell ref="E144:H144"/>
    <mergeCell ref="E1:H1"/>
    <mergeCell ref="E2:H2"/>
    <mergeCell ref="E43:H43"/>
    <mergeCell ref="E119:H119"/>
    <mergeCell ref="E122:H122"/>
    <mergeCell ref="E123:H12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H73" sqref="H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106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234919000</v>
      </c>
      <c r="G5" s="4">
        <v>249849000</v>
      </c>
      <c r="H5" s="4">
        <v>266265000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119432000</v>
      </c>
      <c r="G7" s="5">
        <f>SUM(G8:G19)</f>
        <v>126926000</v>
      </c>
      <c r="H7" s="5">
        <f>SUM(H8:H19)</f>
        <v>120768000</v>
      </c>
    </row>
    <row r="8" spans="1:8" ht="12.75">
      <c r="A8" s="25"/>
      <c r="B8" s="25"/>
      <c r="C8" s="25"/>
      <c r="D8" s="25"/>
      <c r="E8" s="30" t="s">
        <v>9</v>
      </c>
      <c r="F8" s="12">
        <v>49255000</v>
      </c>
      <c r="G8" s="12">
        <v>51926000</v>
      </c>
      <c r="H8" s="12">
        <v>55769000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70177000</v>
      </c>
      <c r="G11" s="12">
        <v>75000000</v>
      </c>
      <c r="H11" s="12">
        <v>64999000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4957000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3257000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359308000</v>
      </c>
      <c r="G30" s="20">
        <f>+G5+G6+G7+G20</f>
        <v>378475000</v>
      </c>
      <c r="H30" s="20">
        <f>+H5+H6+H7+H20</f>
        <v>388733000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60206000</v>
      </c>
      <c r="G32" s="4">
        <f>SUM(G33:G38)</f>
        <v>46052000</v>
      </c>
      <c r="H32" s="4">
        <f>SUM(H33:H38)</f>
        <v>65069000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60206000</v>
      </c>
      <c r="G34" s="12">
        <v>46052000</v>
      </c>
      <c r="H34" s="12">
        <v>65069000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60206000</v>
      </c>
      <c r="G41" s="34">
        <f>+G32+G39</f>
        <v>46052000</v>
      </c>
      <c r="H41" s="34">
        <f>+H32+H39</f>
        <v>65069000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419514000</v>
      </c>
      <c r="G42" s="34">
        <f>+G30+G41</f>
        <v>424527000</v>
      </c>
      <c r="H42" s="34">
        <f>+H30+H41</f>
        <v>453802000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650000</v>
      </c>
      <c r="G45" s="5">
        <f>SUM(G47+G53+G59+G65+G71+G77+G83+G89+G95+G101+G107+G113)</f>
        <v>650000</v>
      </c>
      <c r="H45" s="5">
        <f>SUM(H47+H53+H59+H65+H71+H77+H83+H89+H95+H101+H107+H113)</f>
        <v>677000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650000</v>
      </c>
      <c r="G71" s="4">
        <f>SUM(G72:G75)</f>
        <v>650000</v>
      </c>
      <c r="H71" s="4">
        <f>SUM(H72:H75)</f>
        <v>677000</v>
      </c>
    </row>
    <row r="72" spans="1:8" ht="12.75">
      <c r="A72" s="25"/>
      <c r="B72" s="25"/>
      <c r="C72" s="25"/>
      <c r="D72" s="25"/>
      <c r="E72" s="7" t="s">
        <v>128</v>
      </c>
      <c r="F72" s="8">
        <v>650000</v>
      </c>
      <c r="G72" s="9">
        <v>650000</v>
      </c>
      <c r="H72" s="10">
        <v>677000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650000</v>
      </c>
      <c r="G118" s="20">
        <f>SUM(G45)</f>
        <v>650000</v>
      </c>
      <c r="H118" s="20">
        <f>SUM(H45)</f>
        <v>677000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G49" sqref="G4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107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217928000</v>
      </c>
      <c r="G5" s="4">
        <v>230702000</v>
      </c>
      <c r="H5" s="4">
        <v>244735000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71318000</v>
      </c>
      <c r="G7" s="5">
        <f>SUM(G8:G19)</f>
        <v>68110000</v>
      </c>
      <c r="H7" s="5">
        <f>SUM(H8:H19)</f>
        <v>72762000</v>
      </c>
    </row>
    <row r="8" spans="1:8" ht="12.75">
      <c r="A8" s="25"/>
      <c r="B8" s="25"/>
      <c r="C8" s="25"/>
      <c r="D8" s="25"/>
      <c r="E8" s="30" t="s">
        <v>9</v>
      </c>
      <c r="F8" s="12">
        <v>46411000</v>
      </c>
      <c r="G8" s="12">
        <v>48910000</v>
      </c>
      <c r="H8" s="12">
        <v>52506000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24907000</v>
      </c>
      <c r="G11" s="12">
        <v>19200000</v>
      </c>
      <c r="H11" s="12">
        <v>20256000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4282000</v>
      </c>
      <c r="G20" s="4">
        <f>SUM(G21:G29)</f>
        <v>1770000</v>
      </c>
      <c r="H20" s="4">
        <f>SUM(H21:H29)</f>
        <v>1770000</v>
      </c>
    </row>
    <row r="21" spans="1:8" ht="12.75">
      <c r="A21" s="25"/>
      <c r="B21" s="25"/>
      <c r="C21" s="25"/>
      <c r="D21" s="25"/>
      <c r="E21" s="30" t="s">
        <v>22</v>
      </c>
      <c r="F21" s="21">
        <v>1770000</v>
      </c>
      <c r="G21" s="21">
        <v>1770000</v>
      </c>
      <c r="H21" s="21">
        <v>1770000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2512000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293528000</v>
      </c>
      <c r="G30" s="20">
        <f>+G5+G6+G7+G20</f>
        <v>300582000</v>
      </c>
      <c r="H30" s="20">
        <f>+H5+H6+H7+H20</f>
        <v>319267000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110236000</v>
      </c>
      <c r="G32" s="4">
        <f>SUM(G33:G38)</f>
        <v>51950000</v>
      </c>
      <c r="H32" s="4">
        <f>SUM(H33:H38)</f>
        <v>94370000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110236000</v>
      </c>
      <c r="G34" s="12">
        <v>51950000</v>
      </c>
      <c r="H34" s="12">
        <v>94370000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110236000</v>
      </c>
      <c r="G41" s="34">
        <f>+G32+G39</f>
        <v>51950000</v>
      </c>
      <c r="H41" s="34">
        <f>+H32+H39</f>
        <v>94370000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403764000</v>
      </c>
      <c r="G42" s="34">
        <f>+G30+G41</f>
        <v>352532000</v>
      </c>
      <c r="H42" s="34">
        <f>+H30+H41</f>
        <v>413637000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7369000</v>
      </c>
      <c r="G45" s="5">
        <f>SUM(G47+G53+G59+G65+G71+G77+G83+G89+G95+G101+G107+G113)</f>
        <v>5448000</v>
      </c>
      <c r="H45" s="5">
        <f>SUM(H47+H53+H59+H65+H71+H77+H83+H89+H95+H101+H107+H113)</f>
        <v>781000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6619000</v>
      </c>
      <c r="G47" s="4">
        <f>SUM(G48:G51)</f>
        <v>4698000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>
        <v>6619000</v>
      </c>
      <c r="G48" s="9">
        <v>4698000</v>
      </c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750000</v>
      </c>
      <c r="G71" s="4">
        <f>SUM(G72:G75)</f>
        <v>750000</v>
      </c>
      <c r="H71" s="4">
        <f>SUM(H72:H75)</f>
        <v>781000</v>
      </c>
    </row>
    <row r="72" spans="1:8" ht="12.75">
      <c r="A72" s="25"/>
      <c r="B72" s="25"/>
      <c r="C72" s="25"/>
      <c r="D72" s="25"/>
      <c r="E72" s="7" t="s">
        <v>128</v>
      </c>
      <c r="F72" s="8">
        <v>750000</v>
      </c>
      <c r="G72" s="9">
        <v>750000</v>
      </c>
      <c r="H72" s="10">
        <v>781000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7369000</v>
      </c>
      <c r="G118" s="20">
        <f>SUM(G45)</f>
        <v>5448000</v>
      </c>
      <c r="H118" s="20">
        <f>SUM(H45)</f>
        <v>781000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F55" sqref="F55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108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260384000</v>
      </c>
      <c r="G5" s="4">
        <v>278209000</v>
      </c>
      <c r="H5" s="4">
        <v>297873000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79602000</v>
      </c>
      <c r="G7" s="5">
        <f>SUM(G8:G19)</f>
        <v>78979000</v>
      </c>
      <c r="H7" s="5">
        <f>SUM(H8:H19)</f>
        <v>77957000</v>
      </c>
    </row>
    <row r="8" spans="1:8" ht="12.75">
      <c r="A8" s="25"/>
      <c r="B8" s="25"/>
      <c r="C8" s="25"/>
      <c r="D8" s="25"/>
      <c r="E8" s="30" t="s">
        <v>9</v>
      </c>
      <c r="F8" s="12">
        <v>48362000</v>
      </c>
      <c r="G8" s="12">
        <v>50979000</v>
      </c>
      <c r="H8" s="12">
        <v>54744000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31240000</v>
      </c>
      <c r="G11" s="12">
        <v>25500000</v>
      </c>
      <c r="H11" s="12">
        <v>20256000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>
        <v>2500000</v>
      </c>
      <c r="H12" s="21">
        <v>2957000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4667000</v>
      </c>
      <c r="G20" s="4">
        <f>SUM(G21:G29)</f>
        <v>2215000</v>
      </c>
      <c r="H20" s="4">
        <f>SUM(H21:H29)</f>
        <v>2215000</v>
      </c>
    </row>
    <row r="21" spans="1:8" ht="12.75">
      <c r="A21" s="25"/>
      <c r="B21" s="25"/>
      <c r="C21" s="25"/>
      <c r="D21" s="25"/>
      <c r="E21" s="30" t="s">
        <v>22</v>
      </c>
      <c r="F21" s="21">
        <v>2215000</v>
      </c>
      <c r="G21" s="21">
        <v>2215000</v>
      </c>
      <c r="H21" s="21">
        <v>2215000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2452000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344653000</v>
      </c>
      <c r="G30" s="20">
        <f>+G5+G6+G7+G20</f>
        <v>359403000</v>
      </c>
      <c r="H30" s="20">
        <f>+H5+H6+H7+H20</f>
        <v>378045000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57083000</v>
      </c>
      <c r="G32" s="4">
        <f>SUM(G33:G38)</f>
        <v>44041000</v>
      </c>
      <c r="H32" s="4">
        <f>SUM(H33:H38)</f>
        <v>51738000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56583000</v>
      </c>
      <c r="G34" s="12">
        <v>44041000</v>
      </c>
      <c r="H34" s="12">
        <v>51738000</v>
      </c>
    </row>
    <row r="35" spans="1:8" ht="12.75">
      <c r="A35" s="25"/>
      <c r="B35" s="25"/>
      <c r="C35" s="25"/>
      <c r="D35" s="25"/>
      <c r="E35" s="30" t="s">
        <v>35</v>
      </c>
      <c r="F35" s="12">
        <v>500000</v>
      </c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57083000</v>
      </c>
      <c r="G41" s="34">
        <f>+G32+G39</f>
        <v>44041000</v>
      </c>
      <c r="H41" s="34">
        <f>+H32+H39</f>
        <v>51738000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401736000</v>
      </c>
      <c r="G42" s="34">
        <f>+G30+G41</f>
        <v>403444000</v>
      </c>
      <c r="H42" s="34">
        <f>+H30+H41</f>
        <v>429783000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3786000</v>
      </c>
      <c r="G45" s="5">
        <f>SUM(G47+G53+G59+G65+G71+G77+G83+G89+G95+G101+G107+G113)</f>
        <v>500000</v>
      </c>
      <c r="H45" s="5">
        <f>SUM(H47+H53+H59+H65+H71+H77+H83+H89+H95+H101+H107+H113)</f>
        <v>521000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3286000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>
        <v>3286000</v>
      </c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500000</v>
      </c>
      <c r="G71" s="4">
        <f>SUM(G72:G75)</f>
        <v>500000</v>
      </c>
      <c r="H71" s="4">
        <f>SUM(H72:H75)</f>
        <v>521000</v>
      </c>
    </row>
    <row r="72" spans="1:8" ht="12.75">
      <c r="A72" s="25"/>
      <c r="B72" s="25"/>
      <c r="C72" s="25"/>
      <c r="D72" s="25"/>
      <c r="E72" s="7" t="s">
        <v>128</v>
      </c>
      <c r="F72" s="8">
        <v>500000</v>
      </c>
      <c r="G72" s="9">
        <v>500000</v>
      </c>
      <c r="H72" s="10">
        <v>521000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3786000</v>
      </c>
      <c r="G118" s="20">
        <f>SUM(G45)</f>
        <v>500000</v>
      </c>
      <c r="H118" s="20">
        <f>SUM(H45)</f>
        <v>521000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H73" sqref="H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109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122525000</v>
      </c>
      <c r="G5" s="4">
        <v>129621000</v>
      </c>
      <c r="H5" s="4">
        <v>137381000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57164000</v>
      </c>
      <c r="G7" s="5">
        <f>SUM(G8:G19)</f>
        <v>56035000</v>
      </c>
      <c r="H7" s="5">
        <f>SUM(H8:H19)</f>
        <v>65427000</v>
      </c>
    </row>
    <row r="8" spans="1:8" ht="12.75">
      <c r="A8" s="25"/>
      <c r="B8" s="25"/>
      <c r="C8" s="25"/>
      <c r="D8" s="25"/>
      <c r="E8" s="30" t="s">
        <v>9</v>
      </c>
      <c r="F8" s="12">
        <v>27164000</v>
      </c>
      <c r="G8" s="12">
        <v>28502000</v>
      </c>
      <c r="H8" s="12">
        <v>30427000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30000000</v>
      </c>
      <c r="G11" s="12">
        <v>27533000</v>
      </c>
      <c r="H11" s="12">
        <v>35000000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4056000</v>
      </c>
      <c r="G20" s="4">
        <f>SUM(G21:G29)</f>
        <v>2867000</v>
      </c>
      <c r="H20" s="4">
        <f>SUM(H21:H29)</f>
        <v>2867000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2867000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1621000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183745000</v>
      </c>
      <c r="G30" s="20">
        <f>+G5+G6+G7+G20</f>
        <v>188523000</v>
      </c>
      <c r="H30" s="20">
        <f>+H5+H6+H7+H20</f>
        <v>205675000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48697000</v>
      </c>
      <c r="G32" s="4">
        <f>SUM(G33:G38)</f>
        <v>60981000</v>
      </c>
      <c r="H32" s="4">
        <f>SUM(H33:H38)</f>
        <v>106535000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48697000</v>
      </c>
      <c r="G34" s="12">
        <v>60981000</v>
      </c>
      <c r="H34" s="12">
        <v>106535000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48697000</v>
      </c>
      <c r="G41" s="34">
        <f>+G32+G39</f>
        <v>60981000</v>
      </c>
      <c r="H41" s="34">
        <f>+H32+H39</f>
        <v>106535000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232442000</v>
      </c>
      <c r="G42" s="34">
        <f>+G30+G41</f>
        <v>249504000</v>
      </c>
      <c r="H42" s="34">
        <f>+H30+H41</f>
        <v>312210000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500000</v>
      </c>
      <c r="G45" s="5">
        <f>SUM(G47+G53+G59+G65+G71+G77+G83+G89+G95+G101+G107+G113)</f>
        <v>500000</v>
      </c>
      <c r="H45" s="5">
        <f>SUM(H47+H53+H59+H65+H71+H77+H83+H89+H95+H101+H107+H113)</f>
        <v>521000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500000</v>
      </c>
      <c r="G71" s="4">
        <f>SUM(G72:G75)</f>
        <v>500000</v>
      </c>
      <c r="H71" s="4">
        <f>SUM(H72:H75)</f>
        <v>521000</v>
      </c>
    </row>
    <row r="72" spans="1:8" ht="12.75">
      <c r="A72" s="25"/>
      <c r="B72" s="25"/>
      <c r="C72" s="25"/>
      <c r="D72" s="25"/>
      <c r="E72" s="7" t="s">
        <v>128</v>
      </c>
      <c r="F72" s="8">
        <v>500000</v>
      </c>
      <c r="G72" s="9">
        <v>500000</v>
      </c>
      <c r="H72" s="10">
        <v>521000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500000</v>
      </c>
      <c r="G118" s="20">
        <f>SUM(G45)</f>
        <v>500000</v>
      </c>
      <c r="H118" s="20">
        <f>SUM(H45)</f>
        <v>521000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0">
      <selection activeCell="F49" sqref="F4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90876000</v>
      </c>
      <c r="G5" s="4">
        <v>96797000</v>
      </c>
      <c r="H5" s="4">
        <v>103334000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27608000</v>
      </c>
      <c r="G7" s="5">
        <f>SUM(G8:G19)</f>
        <v>37050000</v>
      </c>
      <c r="H7" s="5">
        <f>SUM(H8:H19)</f>
        <v>39905000</v>
      </c>
    </row>
    <row r="8" spans="1:8" ht="12.75">
      <c r="A8" s="25"/>
      <c r="B8" s="25"/>
      <c r="C8" s="25"/>
      <c r="D8" s="25"/>
      <c r="E8" s="30" t="s">
        <v>9</v>
      </c>
      <c r="F8" s="12">
        <v>20608000</v>
      </c>
      <c r="G8" s="12">
        <v>21550000</v>
      </c>
      <c r="H8" s="12">
        <v>22905000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5500000</v>
      </c>
      <c r="H11" s="12">
        <v>6000000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7000000</v>
      </c>
      <c r="G16" s="12">
        <v>10000000</v>
      </c>
      <c r="H16" s="12">
        <v>11000000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5251000</v>
      </c>
      <c r="G20" s="4">
        <f>SUM(G21:G29)</f>
        <v>3000000</v>
      </c>
      <c r="H20" s="4">
        <f>SUM(H21:H29)</f>
        <v>3264000</v>
      </c>
    </row>
    <row r="21" spans="1:8" ht="12.75">
      <c r="A21" s="25"/>
      <c r="B21" s="25"/>
      <c r="C21" s="25"/>
      <c r="D21" s="25"/>
      <c r="E21" s="30" t="s">
        <v>22</v>
      </c>
      <c r="F21" s="21">
        <v>4000000</v>
      </c>
      <c r="G21" s="21">
        <v>3000000</v>
      </c>
      <c r="H21" s="21">
        <v>3264000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1251000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123735000</v>
      </c>
      <c r="G30" s="20">
        <f>+G5+G6+G7+G20</f>
        <v>136847000</v>
      </c>
      <c r="H30" s="20">
        <f>+H5+H6+H7+H20</f>
        <v>146503000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7635000</v>
      </c>
      <c r="G32" s="4">
        <f>SUM(G33:G38)</f>
        <v>16535000</v>
      </c>
      <c r="H32" s="4">
        <f>SUM(H33:H38)</f>
        <v>62674000</v>
      </c>
    </row>
    <row r="33" spans="1:8" ht="12.75">
      <c r="A33" s="25"/>
      <c r="B33" s="25"/>
      <c r="C33" s="25"/>
      <c r="D33" s="25"/>
      <c r="E33" s="30" t="s">
        <v>16</v>
      </c>
      <c r="F33" s="12">
        <v>6000000</v>
      </c>
      <c r="G33" s="12">
        <v>14000000</v>
      </c>
      <c r="H33" s="12">
        <v>60000000</v>
      </c>
    </row>
    <row r="34" spans="1:8" ht="12.75">
      <c r="A34" s="25"/>
      <c r="B34" s="25"/>
      <c r="C34" s="25"/>
      <c r="D34" s="25"/>
      <c r="E34" s="30" t="s">
        <v>34</v>
      </c>
      <c r="F34" s="12">
        <v>1635000</v>
      </c>
      <c r="G34" s="12">
        <v>2535000</v>
      </c>
      <c r="H34" s="12">
        <v>2674000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9435000</v>
      </c>
      <c r="G41" s="34">
        <f>+G32+G39</f>
        <v>16535000</v>
      </c>
      <c r="H41" s="34">
        <f>+H32+H39</f>
        <v>62674000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133170000</v>
      </c>
      <c r="G42" s="34">
        <f>+G30+G41</f>
        <v>153382000</v>
      </c>
      <c r="H42" s="34">
        <f>+H30+H41</f>
        <v>209177000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2518000</v>
      </c>
      <c r="G45" s="5">
        <f>SUM(G47+G53+G59+G65+G71+G77+G83+G89+G95+G101+G107+G113)</f>
        <v>2308000</v>
      </c>
      <c r="H45" s="5">
        <f>SUM(H47+H53+H59+H65+H71+H77+H83+H89+H95+H101+H107+H113)</f>
        <v>2403000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210000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>
        <v>210000</v>
      </c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2308000</v>
      </c>
      <c r="G71" s="4">
        <f>SUM(G72:G75)</f>
        <v>2308000</v>
      </c>
      <c r="H71" s="4">
        <f>SUM(H72:H75)</f>
        <v>2403000</v>
      </c>
    </row>
    <row r="72" spans="1:8" ht="12.75">
      <c r="A72" s="25"/>
      <c r="B72" s="25"/>
      <c r="C72" s="25"/>
      <c r="D72" s="25"/>
      <c r="E72" s="7" t="s">
        <v>128</v>
      </c>
      <c r="F72" s="8">
        <v>2308000</v>
      </c>
      <c r="G72" s="9">
        <v>2308000</v>
      </c>
      <c r="H72" s="10">
        <v>2403000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2518000</v>
      </c>
      <c r="G118" s="20">
        <f>SUM(G45)</f>
        <v>2308000</v>
      </c>
      <c r="H118" s="20">
        <f>SUM(H45)</f>
        <v>2403000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E73" sqref="E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110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556720000</v>
      </c>
      <c r="G5" s="4">
        <v>597920000</v>
      </c>
      <c r="H5" s="4">
        <v>643853000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468435000</v>
      </c>
      <c r="G7" s="5">
        <f>SUM(G8:G19)</f>
        <v>495917000</v>
      </c>
      <c r="H7" s="5">
        <f>SUM(H8:H19)</f>
        <v>574036000</v>
      </c>
    </row>
    <row r="8" spans="1:8" ht="12.75">
      <c r="A8" s="25"/>
      <c r="B8" s="25"/>
      <c r="C8" s="25"/>
      <c r="D8" s="25"/>
      <c r="E8" s="30" t="s">
        <v>9</v>
      </c>
      <c r="F8" s="12">
        <v>376009000</v>
      </c>
      <c r="G8" s="12">
        <v>398401000</v>
      </c>
      <c r="H8" s="12">
        <v>430616000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2426000</v>
      </c>
      <c r="G13" s="21">
        <v>2566000</v>
      </c>
      <c r="H13" s="21">
        <v>2707000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90000000</v>
      </c>
      <c r="G16" s="12">
        <v>94950000</v>
      </c>
      <c r="H16" s="12">
        <v>140713000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22439000</v>
      </c>
      <c r="G20" s="4">
        <f>SUM(G21:G29)</f>
        <v>7790000</v>
      </c>
      <c r="H20" s="4">
        <f>SUM(H21:H29)</f>
        <v>8254000</v>
      </c>
    </row>
    <row r="21" spans="1:8" ht="12.75">
      <c r="A21" s="25"/>
      <c r="B21" s="25"/>
      <c r="C21" s="25"/>
      <c r="D21" s="25"/>
      <c r="E21" s="30" t="s">
        <v>22</v>
      </c>
      <c r="F21" s="21">
        <v>1865000</v>
      </c>
      <c r="G21" s="21">
        <v>1790000</v>
      </c>
      <c r="H21" s="21">
        <v>2054000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9174000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5400000</v>
      </c>
      <c r="G24" s="12">
        <v>6000000</v>
      </c>
      <c r="H24" s="12">
        <v>6200000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6000000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1047594000</v>
      </c>
      <c r="G30" s="20">
        <f>+G5+G6+G7+G20</f>
        <v>1101627000</v>
      </c>
      <c r="H30" s="20">
        <f>+H5+H6+H7+H20</f>
        <v>1226143000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91999000</v>
      </c>
      <c r="G32" s="4">
        <f>SUM(G33:G38)</f>
        <v>85000000</v>
      </c>
      <c r="H32" s="4">
        <f>SUM(H33:H38)</f>
        <v>85743000</v>
      </c>
    </row>
    <row r="33" spans="1:8" ht="12.75">
      <c r="A33" s="25"/>
      <c r="B33" s="25"/>
      <c r="C33" s="25"/>
      <c r="D33" s="25"/>
      <c r="E33" s="30" t="s">
        <v>16</v>
      </c>
      <c r="F33" s="12">
        <v>91999000</v>
      </c>
      <c r="G33" s="12">
        <v>85000000</v>
      </c>
      <c r="H33" s="12">
        <v>85743000</v>
      </c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91999000</v>
      </c>
      <c r="G41" s="34">
        <f>+G32+G39</f>
        <v>85000000</v>
      </c>
      <c r="H41" s="34">
        <f>+H32+H39</f>
        <v>85743000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1139593000</v>
      </c>
      <c r="G42" s="34">
        <f>+G30+G41</f>
        <v>1186627000</v>
      </c>
      <c r="H42" s="34">
        <f>+H30+H41</f>
        <v>1311886000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 customHeight="1">
      <c r="A45" s="25"/>
      <c r="B45" s="25"/>
      <c r="C45" s="25"/>
      <c r="D45" s="25"/>
      <c r="E45" s="3" t="s">
        <v>116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 customHeight="1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 customHeight="1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 customHeight="1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customHeight="1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>
      <c r="A72" s="25"/>
      <c r="B72" s="25"/>
      <c r="C72" s="25"/>
      <c r="D72" s="25"/>
      <c r="E72" s="7" t="s">
        <v>128</v>
      </c>
      <c r="F72" s="8"/>
      <c r="G72" s="9"/>
      <c r="H72" s="10"/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 customHeight="1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110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56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57</v>
      </c>
      <c r="F124" s="39"/>
      <c r="G124" s="39"/>
      <c r="H124" s="39"/>
    </row>
    <row r="125" spans="5:8" ht="12.75">
      <c r="E125" s="1" t="s">
        <v>111</v>
      </c>
      <c r="F125" s="24">
        <v>74236000</v>
      </c>
      <c r="G125" s="24">
        <v>80353000</v>
      </c>
      <c r="H125" s="24">
        <v>87510000</v>
      </c>
    </row>
    <row r="126" spans="5:8" ht="12.75">
      <c r="E126" s="1" t="s">
        <v>112</v>
      </c>
      <c r="F126" s="24">
        <v>65673000</v>
      </c>
      <c r="G126" s="24">
        <v>70633000</v>
      </c>
      <c r="H126" s="24">
        <v>76438000</v>
      </c>
    </row>
    <row r="127" spans="5:8" ht="12.75">
      <c r="E127" s="1" t="s">
        <v>113</v>
      </c>
      <c r="F127" s="24">
        <v>79961000</v>
      </c>
      <c r="G127" s="24">
        <v>87095000</v>
      </c>
      <c r="H127" s="24">
        <v>95451000</v>
      </c>
    </row>
    <row r="128" spans="5:8" ht="12.75">
      <c r="E128" s="1" t="s">
        <v>114</v>
      </c>
      <c r="F128" s="24">
        <v>34092000</v>
      </c>
      <c r="G128" s="24">
        <v>36618000</v>
      </c>
      <c r="H128" s="24">
        <v>39559000</v>
      </c>
    </row>
    <row r="129" spans="5:8" ht="12.75">
      <c r="E129" s="38"/>
      <c r="F129" s="39"/>
      <c r="G129" s="39"/>
      <c r="H129" s="39"/>
    </row>
    <row r="130" spans="5:8" ht="12.75">
      <c r="E130" s="38" t="s">
        <v>66</v>
      </c>
      <c r="F130" s="39"/>
      <c r="G130" s="39"/>
      <c r="H130" s="39"/>
    </row>
    <row r="131" spans="5:8" ht="12.75">
      <c r="E131" s="1" t="s">
        <v>111</v>
      </c>
      <c r="F131" s="24">
        <v>55771000</v>
      </c>
      <c r="G131" s="24">
        <v>59294000</v>
      </c>
      <c r="H131" s="24">
        <v>63001000</v>
      </c>
    </row>
    <row r="132" spans="5:8" ht="12.75">
      <c r="E132" s="1" t="s">
        <v>112</v>
      </c>
      <c r="F132" s="24">
        <v>49337000</v>
      </c>
      <c r="G132" s="24">
        <v>52122000</v>
      </c>
      <c r="H132" s="24">
        <v>55029000</v>
      </c>
    </row>
    <row r="133" spans="5:8" ht="12.75">
      <c r="E133" s="1" t="s">
        <v>113</v>
      </c>
      <c r="F133" s="24">
        <v>60072000</v>
      </c>
      <c r="G133" s="24">
        <v>64269000</v>
      </c>
      <c r="H133" s="24">
        <v>68717000</v>
      </c>
    </row>
    <row r="134" spans="5:8" ht="12.75">
      <c r="E134" s="1" t="s">
        <v>114</v>
      </c>
      <c r="F134" s="24">
        <v>25612000</v>
      </c>
      <c r="G134" s="24">
        <v>27021000</v>
      </c>
      <c r="H134" s="24">
        <v>28480000</v>
      </c>
    </row>
    <row r="135" spans="5:8" ht="12.75">
      <c r="E135" s="38"/>
      <c r="F135" s="39"/>
      <c r="G135" s="39"/>
      <c r="H135" s="39"/>
    </row>
    <row r="136" spans="5:8" ht="12.75">
      <c r="E136" s="38" t="s">
        <v>67</v>
      </c>
      <c r="F136" s="39"/>
      <c r="G136" s="39"/>
      <c r="H136" s="39"/>
    </row>
    <row r="137" spans="5:8" ht="12.75">
      <c r="E137" s="1" t="s">
        <v>111</v>
      </c>
      <c r="F137" s="24"/>
      <c r="G137" s="24"/>
      <c r="H137" s="24"/>
    </row>
    <row r="138" spans="5:8" ht="12.75">
      <c r="E138" s="1" t="s">
        <v>112</v>
      </c>
      <c r="F138" s="24"/>
      <c r="G138" s="24"/>
      <c r="H138" s="24"/>
    </row>
    <row r="139" spans="5:8" ht="12.75">
      <c r="E139" s="1" t="s">
        <v>113</v>
      </c>
      <c r="F139" s="24"/>
      <c r="G139" s="24"/>
      <c r="H139" s="24"/>
    </row>
    <row r="140" spans="5:8" ht="12.75">
      <c r="E140" s="1" t="s">
        <v>114</v>
      </c>
      <c r="F140" s="24"/>
      <c r="G140" s="24"/>
      <c r="H140" s="24"/>
    </row>
    <row r="141" spans="5:8" ht="12.75">
      <c r="E141" s="38"/>
      <c r="F141" s="39"/>
      <c r="G141" s="39"/>
      <c r="H141" s="39"/>
    </row>
    <row r="142" spans="5:8" ht="12.75">
      <c r="E142" s="38"/>
      <c r="F142" s="39"/>
      <c r="G142" s="39"/>
      <c r="H142" s="39"/>
    </row>
    <row r="143" spans="5:8" ht="12.75">
      <c r="E143" s="38" t="s">
        <v>68</v>
      </c>
      <c r="F143" s="39"/>
      <c r="G143" s="39"/>
      <c r="H143" s="39"/>
    </row>
    <row r="144" spans="5:8" ht="12.75">
      <c r="E144" s="38"/>
      <c r="F144" s="39"/>
      <c r="G144" s="39"/>
      <c r="H144" s="39"/>
    </row>
    <row r="145" spans="5:8" ht="12.75">
      <c r="E145" s="1" t="s">
        <v>111</v>
      </c>
      <c r="F145" s="24">
        <v>90102000</v>
      </c>
      <c r="G145" s="24">
        <v>95541000</v>
      </c>
      <c r="H145" s="24">
        <v>90102000</v>
      </c>
    </row>
    <row r="146" spans="5:8" ht="12.75">
      <c r="E146" s="1" t="s">
        <v>112</v>
      </c>
      <c r="F146" s="24">
        <v>91489000</v>
      </c>
      <c r="G146" s="24">
        <v>97011000</v>
      </c>
      <c r="H146" s="24">
        <v>91489000</v>
      </c>
    </row>
    <row r="147" spans="5:8" ht="12.75">
      <c r="E147" s="1" t="s">
        <v>113</v>
      </c>
      <c r="F147" s="24">
        <v>133070000</v>
      </c>
      <c r="G147" s="24">
        <v>141102000</v>
      </c>
      <c r="H147" s="24">
        <v>133070000</v>
      </c>
    </row>
    <row r="148" spans="5:8" ht="12.75">
      <c r="E148" s="1" t="s">
        <v>114</v>
      </c>
      <c r="F148" s="24">
        <v>56347000</v>
      </c>
      <c r="G148" s="24">
        <v>59748000</v>
      </c>
      <c r="H148" s="24">
        <v>56347000</v>
      </c>
    </row>
    <row r="149" spans="5:8" ht="12.75">
      <c r="E149" s="38"/>
      <c r="F149" s="39"/>
      <c r="G149" s="39"/>
      <c r="H149" s="39"/>
    </row>
    <row r="150" spans="5:8" ht="12.75">
      <c r="E150" s="38"/>
      <c r="F150" s="39"/>
      <c r="G150" s="39"/>
      <c r="H150" s="39"/>
    </row>
    <row r="151" spans="5:8" ht="12.75">
      <c r="E151" s="38" t="s">
        <v>69</v>
      </c>
      <c r="F151" s="39"/>
      <c r="G151" s="39"/>
      <c r="H151" s="39"/>
    </row>
    <row r="152" spans="5:8" ht="12.75">
      <c r="E152" s="38"/>
      <c r="F152" s="39"/>
      <c r="G152" s="39"/>
      <c r="H152" s="39"/>
    </row>
    <row r="153" spans="5:8" ht="12.75">
      <c r="E153" s="1" t="s">
        <v>111</v>
      </c>
      <c r="F153" s="24">
        <v>25000000</v>
      </c>
      <c r="G153" s="24">
        <v>24000000</v>
      </c>
      <c r="H153" s="24">
        <v>42500000</v>
      </c>
    </row>
    <row r="154" spans="5:8" ht="12.75">
      <c r="E154" s="1" t="s">
        <v>112</v>
      </c>
      <c r="F154" s="24">
        <v>24000000</v>
      </c>
      <c r="G154" s="24">
        <v>26950000</v>
      </c>
      <c r="H154" s="24">
        <v>33500000</v>
      </c>
    </row>
    <row r="155" spans="5:8" ht="12.75">
      <c r="E155" s="1" t="s">
        <v>113</v>
      </c>
      <c r="F155" s="24">
        <v>20000000</v>
      </c>
      <c r="G155" s="24">
        <v>24000000</v>
      </c>
      <c r="H155" s="24">
        <v>32500000</v>
      </c>
    </row>
    <row r="156" spans="5:8" ht="12.75">
      <c r="E156" s="1" t="s">
        <v>114</v>
      </c>
      <c r="F156" s="24">
        <v>21000000</v>
      </c>
      <c r="G156" s="24">
        <v>20000000</v>
      </c>
      <c r="H156" s="24">
        <v>32213000</v>
      </c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52:H152"/>
    <mergeCell ref="E120:H120"/>
    <mergeCell ref="E142:H142"/>
    <mergeCell ref="E143:H143"/>
    <mergeCell ref="E144:H144"/>
    <mergeCell ref="E149:H149"/>
    <mergeCell ref="E150:H150"/>
    <mergeCell ref="E151:H151"/>
    <mergeCell ref="E124:H124"/>
    <mergeCell ref="E129:H129"/>
    <mergeCell ref="E130:H130"/>
    <mergeCell ref="E135:H135"/>
    <mergeCell ref="E136:H136"/>
    <mergeCell ref="E141:H141"/>
    <mergeCell ref="E1:H1"/>
    <mergeCell ref="E2:H2"/>
    <mergeCell ref="E43:H43"/>
    <mergeCell ref="E119:H119"/>
    <mergeCell ref="E122:H122"/>
    <mergeCell ref="E123:H12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7">
      <selection activeCell="H73" sqref="H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53519000</v>
      </c>
      <c r="G5" s="4">
        <v>56757000</v>
      </c>
      <c r="H5" s="4">
        <v>60308000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27730000</v>
      </c>
      <c r="G7" s="5">
        <f>SUM(G8:G19)</f>
        <v>28083000</v>
      </c>
      <c r="H7" s="5">
        <f>SUM(H8:H19)</f>
        <v>31692000</v>
      </c>
    </row>
    <row r="8" spans="1:8" ht="12.75">
      <c r="A8" s="25"/>
      <c r="B8" s="25"/>
      <c r="C8" s="25"/>
      <c r="D8" s="25"/>
      <c r="E8" s="30" t="s">
        <v>9</v>
      </c>
      <c r="F8" s="12">
        <v>14320000</v>
      </c>
      <c r="G8" s="12">
        <v>14883000</v>
      </c>
      <c r="H8" s="12">
        <v>15692000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410000</v>
      </c>
      <c r="G11" s="12">
        <v>3200000</v>
      </c>
      <c r="H11" s="12">
        <v>3000000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13000000</v>
      </c>
      <c r="G16" s="12">
        <v>10000000</v>
      </c>
      <c r="H16" s="12">
        <v>13000000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3645000</v>
      </c>
      <c r="G20" s="4">
        <f>SUM(G21:G29)</f>
        <v>2667000</v>
      </c>
      <c r="H20" s="4">
        <f>SUM(H21:H29)</f>
        <v>2667000</v>
      </c>
    </row>
    <row r="21" spans="1:8" ht="12.75">
      <c r="A21" s="25"/>
      <c r="B21" s="25"/>
      <c r="C21" s="25"/>
      <c r="D21" s="25"/>
      <c r="E21" s="30" t="s">
        <v>22</v>
      </c>
      <c r="F21" s="21">
        <v>2235000</v>
      </c>
      <c r="G21" s="21">
        <v>2667000</v>
      </c>
      <c r="H21" s="21">
        <v>2667000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1410000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84894000</v>
      </c>
      <c r="G30" s="20">
        <f>+G5+G6+G7+G20</f>
        <v>87507000</v>
      </c>
      <c r="H30" s="20">
        <f>+H5+H6+H7+H20</f>
        <v>94667000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84894000</v>
      </c>
      <c r="G42" s="34">
        <f>+G30+G41</f>
        <v>87507000</v>
      </c>
      <c r="H42" s="34">
        <f>+H30+H41</f>
        <v>94667000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2300000</v>
      </c>
      <c r="G45" s="5">
        <f>SUM(G47+G53+G59+G65+G71+G77+G83+G89+G95+G101+G107+G113)</f>
        <v>2300000</v>
      </c>
      <c r="H45" s="5">
        <f>SUM(H47+H53+H59+H65+H71+H77+H83+H89+H95+H101+H107+H113)</f>
        <v>2394000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2300000</v>
      </c>
      <c r="G71" s="4">
        <f>SUM(G72:G75)</f>
        <v>2300000</v>
      </c>
      <c r="H71" s="4">
        <f>SUM(H72:H75)</f>
        <v>2394000</v>
      </c>
    </row>
    <row r="72" spans="1:8" ht="12.75">
      <c r="A72" s="25"/>
      <c r="B72" s="25"/>
      <c r="C72" s="25"/>
      <c r="D72" s="25"/>
      <c r="E72" s="7" t="s">
        <v>128</v>
      </c>
      <c r="F72" s="8">
        <v>2300000</v>
      </c>
      <c r="G72" s="9">
        <v>2300000</v>
      </c>
      <c r="H72" s="10">
        <v>2394000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2300000</v>
      </c>
      <c r="G118" s="20">
        <f>SUM(G45)</f>
        <v>2300000</v>
      </c>
      <c r="H118" s="20">
        <f>SUM(H45)</f>
        <v>2394000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3">
      <selection activeCell="H73" sqref="H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93494000</v>
      </c>
      <c r="G5" s="4">
        <v>100042000</v>
      </c>
      <c r="H5" s="4">
        <v>107289000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44399000</v>
      </c>
      <c r="G7" s="5">
        <f>SUM(G8:G19)</f>
        <v>49770000</v>
      </c>
      <c r="H7" s="5">
        <f>SUM(H8:H19)</f>
        <v>50255000</v>
      </c>
    </row>
    <row r="8" spans="1:8" ht="12.75">
      <c r="A8" s="25"/>
      <c r="B8" s="25"/>
      <c r="C8" s="25"/>
      <c r="D8" s="25"/>
      <c r="E8" s="30" t="s">
        <v>9</v>
      </c>
      <c r="F8" s="12">
        <v>24399000</v>
      </c>
      <c r="G8" s="12">
        <v>25570000</v>
      </c>
      <c r="H8" s="12">
        <v>27255000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3200000</v>
      </c>
      <c r="H11" s="12">
        <v>3000000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20000000</v>
      </c>
      <c r="G16" s="12">
        <v>21000000</v>
      </c>
      <c r="H16" s="12">
        <v>20000000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3811000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1131000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141704000</v>
      </c>
      <c r="G30" s="20">
        <f>+G5+G6+G7+G20</f>
        <v>152924000</v>
      </c>
      <c r="H30" s="20">
        <f>+H5+H6+H7+H20</f>
        <v>160920000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80540000</v>
      </c>
      <c r="G32" s="4">
        <f>SUM(G33:G38)</f>
        <v>77454000</v>
      </c>
      <c r="H32" s="4">
        <f>SUM(H33:H38)</f>
        <v>94699000</v>
      </c>
    </row>
    <row r="33" spans="1:8" ht="12.75">
      <c r="A33" s="25"/>
      <c r="B33" s="25"/>
      <c r="C33" s="25"/>
      <c r="D33" s="25"/>
      <c r="E33" s="30" t="s">
        <v>16</v>
      </c>
      <c r="F33" s="12">
        <v>78000000</v>
      </c>
      <c r="G33" s="12">
        <v>73000000</v>
      </c>
      <c r="H33" s="12">
        <v>90000000</v>
      </c>
    </row>
    <row r="34" spans="1:8" ht="12.75">
      <c r="A34" s="25"/>
      <c r="B34" s="25"/>
      <c r="C34" s="25"/>
      <c r="D34" s="25"/>
      <c r="E34" s="30" t="s">
        <v>34</v>
      </c>
      <c r="F34" s="12">
        <v>2440000</v>
      </c>
      <c r="G34" s="12">
        <v>4454000</v>
      </c>
      <c r="H34" s="12">
        <v>4699000</v>
      </c>
    </row>
    <row r="35" spans="1:8" ht="12.75">
      <c r="A35" s="25"/>
      <c r="B35" s="25"/>
      <c r="C35" s="25"/>
      <c r="D35" s="25"/>
      <c r="E35" s="30" t="s">
        <v>35</v>
      </c>
      <c r="F35" s="12">
        <v>100000</v>
      </c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82340000</v>
      </c>
      <c r="G41" s="34">
        <f>+G32+G39</f>
        <v>77454000</v>
      </c>
      <c r="H41" s="34">
        <f>+H32+H39</f>
        <v>94699000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224044000</v>
      </c>
      <c r="G42" s="34">
        <f>+G30+G41</f>
        <v>230378000</v>
      </c>
      <c r="H42" s="34">
        <f>+H30+H41</f>
        <v>255619000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4000000</v>
      </c>
      <c r="G45" s="5">
        <f>SUM(G47+G53+G59+G65+G71+G77+G83+G89+G95+G101+G107+G113)</f>
        <v>4000000</v>
      </c>
      <c r="H45" s="5">
        <f>SUM(H47+H53+H59+H65+H71+H77+H83+H89+H95+H101+H107+H113)</f>
        <v>4164000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4000000</v>
      </c>
      <c r="G71" s="4">
        <f>SUM(G72:G75)</f>
        <v>4000000</v>
      </c>
      <c r="H71" s="4">
        <f>SUM(H72:H75)</f>
        <v>4164000</v>
      </c>
    </row>
    <row r="72" spans="1:8" ht="12.75">
      <c r="A72" s="25"/>
      <c r="B72" s="25"/>
      <c r="C72" s="25"/>
      <c r="D72" s="25"/>
      <c r="E72" s="7" t="s">
        <v>128</v>
      </c>
      <c r="F72" s="8">
        <v>4000000</v>
      </c>
      <c r="G72" s="9">
        <v>4000000</v>
      </c>
      <c r="H72" s="10">
        <v>4164000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4000000</v>
      </c>
      <c r="G118" s="20">
        <f>SUM(G45)</f>
        <v>4000000</v>
      </c>
      <c r="H118" s="20">
        <f>SUM(H45)</f>
        <v>4164000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32">
      <selection activeCell="G49" sqref="G4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96716000</v>
      </c>
      <c r="G5" s="4">
        <v>103914000</v>
      </c>
      <c r="H5" s="4">
        <v>111902000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27295000</v>
      </c>
      <c r="G7" s="5">
        <f>SUM(G8:G19)</f>
        <v>34641000</v>
      </c>
      <c r="H7" s="5">
        <f>SUM(H8:H19)</f>
        <v>35577000</v>
      </c>
    </row>
    <row r="8" spans="1:8" ht="12.75">
      <c r="A8" s="25"/>
      <c r="B8" s="25"/>
      <c r="C8" s="25"/>
      <c r="D8" s="25"/>
      <c r="E8" s="30" t="s">
        <v>9</v>
      </c>
      <c r="F8" s="12">
        <v>27295000</v>
      </c>
      <c r="G8" s="12">
        <v>28641000</v>
      </c>
      <c r="H8" s="12">
        <v>30577000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6000000</v>
      </c>
      <c r="H11" s="12">
        <v>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3437000</v>
      </c>
      <c r="G20" s="4">
        <f>SUM(G21:G29)</f>
        <v>2867000</v>
      </c>
      <c r="H20" s="4">
        <f>SUM(H21:H29)</f>
        <v>2867000</v>
      </c>
    </row>
    <row r="21" spans="1:8" ht="12.75">
      <c r="A21" s="25"/>
      <c r="B21" s="25"/>
      <c r="C21" s="25"/>
      <c r="D21" s="25"/>
      <c r="E21" s="30" t="s">
        <v>22</v>
      </c>
      <c r="F21" s="21">
        <v>2435000</v>
      </c>
      <c r="G21" s="21">
        <v>2867000</v>
      </c>
      <c r="H21" s="21">
        <v>2867000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127448000</v>
      </c>
      <c r="G30" s="20">
        <f>+G5+G6+G7+G20</f>
        <v>141422000</v>
      </c>
      <c r="H30" s="20">
        <f>+H5+H6+H7+H20</f>
        <v>150346000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50759000</v>
      </c>
      <c r="G32" s="4">
        <f>SUM(G33:G38)</f>
        <v>85566000</v>
      </c>
      <c r="H32" s="4">
        <f>SUM(H33:H38)</f>
        <v>597000</v>
      </c>
    </row>
    <row r="33" spans="1:8" ht="12.75">
      <c r="A33" s="25"/>
      <c r="B33" s="25"/>
      <c r="C33" s="25"/>
      <c r="D33" s="25"/>
      <c r="E33" s="30" t="s">
        <v>16</v>
      </c>
      <c r="F33" s="12">
        <v>50000000</v>
      </c>
      <c r="G33" s="12">
        <v>85000000</v>
      </c>
      <c r="H33" s="12"/>
    </row>
    <row r="34" spans="1:8" ht="12.75">
      <c r="A34" s="25"/>
      <c r="B34" s="25"/>
      <c r="C34" s="25"/>
      <c r="D34" s="25"/>
      <c r="E34" s="30" t="s">
        <v>34</v>
      </c>
      <c r="F34" s="12">
        <v>759000</v>
      </c>
      <c r="G34" s="12">
        <v>566000</v>
      </c>
      <c r="H34" s="12">
        <v>597000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50759000</v>
      </c>
      <c r="G41" s="34">
        <f>+G32+G39</f>
        <v>85566000</v>
      </c>
      <c r="H41" s="34">
        <f>+H32+H39</f>
        <v>597000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178207000</v>
      </c>
      <c r="G42" s="34">
        <f>+G30+G41</f>
        <v>226988000</v>
      </c>
      <c r="H42" s="34">
        <f>+H30+H41</f>
        <v>150943000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5090000</v>
      </c>
      <c r="G45" s="5">
        <f>SUM(G47+G53+G59+G65+G71+G77+G83+G89+G95+G101+G107+G113)</f>
        <v>7274000</v>
      </c>
      <c r="H45" s="5">
        <f>SUM(H47+H53+H59+H65+H71+H77+H83+H89+H95+H101+H107+H113)</f>
        <v>2863000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2340000</v>
      </c>
      <c r="G47" s="4">
        <f>SUM(G48:G51)</f>
        <v>4524000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>
        <v>2340000</v>
      </c>
      <c r="G48" s="9">
        <v>4524000</v>
      </c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2750000</v>
      </c>
      <c r="G71" s="4">
        <f>SUM(G72:G75)</f>
        <v>2750000</v>
      </c>
      <c r="H71" s="4">
        <f>SUM(H72:H75)</f>
        <v>2863000</v>
      </c>
    </row>
    <row r="72" spans="1:8" ht="12.75">
      <c r="A72" s="25"/>
      <c r="B72" s="25"/>
      <c r="C72" s="25"/>
      <c r="D72" s="25"/>
      <c r="E72" s="7" t="s">
        <v>128</v>
      </c>
      <c r="F72" s="8">
        <v>2750000</v>
      </c>
      <c r="G72" s="9">
        <v>2750000</v>
      </c>
      <c r="H72" s="10">
        <v>2863000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5090000</v>
      </c>
      <c r="G118" s="20">
        <f>SUM(G45)</f>
        <v>7274000</v>
      </c>
      <c r="H118" s="20">
        <f>SUM(H45)</f>
        <v>2863000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29">
      <selection activeCell="G49" sqref="G49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45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79777000</v>
      </c>
      <c r="G5" s="4">
        <v>86565000</v>
      </c>
      <c r="H5" s="4">
        <v>94146000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50612000</v>
      </c>
      <c r="G7" s="5">
        <f>SUM(G8:G19)</f>
        <v>31356000</v>
      </c>
      <c r="H7" s="5">
        <f>SUM(H8:H19)</f>
        <v>34646000</v>
      </c>
    </row>
    <row r="8" spans="1:8" ht="12.75">
      <c r="A8" s="25"/>
      <c r="B8" s="25"/>
      <c r="C8" s="25"/>
      <c r="D8" s="25"/>
      <c r="E8" s="30" t="s">
        <v>9</v>
      </c>
      <c r="F8" s="12">
        <v>25612000</v>
      </c>
      <c r="G8" s="12">
        <v>26856000</v>
      </c>
      <c r="H8" s="12">
        <v>28646000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25000000</v>
      </c>
      <c r="G11" s="12">
        <v>4500000</v>
      </c>
      <c r="H11" s="12">
        <v>6000000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3899000</v>
      </c>
      <c r="G20" s="4">
        <f>SUM(G21:G29)</f>
        <v>3312000</v>
      </c>
      <c r="H20" s="4">
        <f>SUM(H21:H29)</f>
        <v>3576000</v>
      </c>
    </row>
    <row r="21" spans="1:8" ht="12.75">
      <c r="A21" s="25"/>
      <c r="B21" s="25"/>
      <c r="C21" s="25"/>
      <c r="D21" s="25"/>
      <c r="E21" s="30" t="s">
        <v>22</v>
      </c>
      <c r="F21" s="21">
        <v>2880000</v>
      </c>
      <c r="G21" s="21">
        <v>3312000</v>
      </c>
      <c r="H21" s="21">
        <v>3576000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1019000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134288000</v>
      </c>
      <c r="G30" s="20">
        <f>+G5+G6+G7+G20</f>
        <v>121233000</v>
      </c>
      <c r="H30" s="20">
        <f>+H5+H6+H7+H20</f>
        <v>132368000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15422000</v>
      </c>
      <c r="G32" s="4">
        <f>SUM(G33:G38)</f>
        <v>9237000</v>
      </c>
      <c r="H32" s="4">
        <f>SUM(H33:H38)</f>
        <v>9745000</v>
      </c>
    </row>
    <row r="33" spans="1:8" ht="12.75">
      <c r="A33" s="25"/>
      <c r="B33" s="25"/>
      <c r="C33" s="25"/>
      <c r="D33" s="25"/>
      <c r="E33" s="30" t="s">
        <v>16</v>
      </c>
      <c r="F33" s="12">
        <v>7000000</v>
      </c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8422000</v>
      </c>
      <c r="G34" s="12">
        <v>9237000</v>
      </c>
      <c r="H34" s="12">
        <v>9745000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15422000</v>
      </c>
      <c r="G41" s="34">
        <f>+G32+G39</f>
        <v>9237000</v>
      </c>
      <c r="H41" s="34">
        <f>+H32+H39</f>
        <v>9745000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149710000</v>
      </c>
      <c r="G42" s="34">
        <f>+G30+G41</f>
        <v>130470000</v>
      </c>
      <c r="H42" s="34">
        <f>+H30+H41</f>
        <v>142113000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19008000</v>
      </c>
      <c r="G45" s="5">
        <f>SUM(G47+G53+G59+G65+G71+G77+G83+G89+G95+G101+G107+G113)</f>
        <v>8465000</v>
      </c>
      <c r="H45" s="5">
        <f>SUM(H47+H53+H59+H65+H71+H77+H83+H89+H95+H101+H107+H113)</f>
        <v>1249000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17808000</v>
      </c>
      <c r="G47" s="4">
        <f>SUM(G48:G51)</f>
        <v>7265000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>
        <v>17808000</v>
      </c>
      <c r="G48" s="9">
        <v>7265000</v>
      </c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1200000</v>
      </c>
      <c r="G71" s="4">
        <f>SUM(G72:G75)</f>
        <v>1200000</v>
      </c>
      <c r="H71" s="4">
        <f>SUM(H72:H75)</f>
        <v>1249000</v>
      </c>
    </row>
    <row r="72" spans="1:8" ht="12.75">
      <c r="A72" s="25"/>
      <c r="B72" s="25"/>
      <c r="C72" s="25"/>
      <c r="D72" s="25"/>
      <c r="E72" s="7" t="s">
        <v>128</v>
      </c>
      <c r="F72" s="8">
        <v>1200000</v>
      </c>
      <c r="G72" s="9">
        <v>1200000</v>
      </c>
      <c r="H72" s="10">
        <v>1249000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19008000</v>
      </c>
      <c r="G118" s="20">
        <f>SUM(G45)</f>
        <v>8465000</v>
      </c>
      <c r="H118" s="20">
        <f>SUM(H45)</f>
        <v>1249000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43">
      <selection activeCell="H73" sqref="H73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46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124938000</v>
      </c>
      <c r="G5" s="4">
        <v>136879000</v>
      </c>
      <c r="H5" s="4">
        <v>150293000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53998000</v>
      </c>
      <c r="G7" s="5">
        <f>SUM(G8:G19)</f>
        <v>51386000</v>
      </c>
      <c r="H7" s="5">
        <f>SUM(H8:H19)</f>
        <v>51711000</v>
      </c>
    </row>
    <row r="8" spans="1:8" ht="12.75">
      <c r="A8" s="25"/>
      <c r="B8" s="25"/>
      <c r="C8" s="25"/>
      <c r="D8" s="25"/>
      <c r="E8" s="30" t="s">
        <v>9</v>
      </c>
      <c r="F8" s="12">
        <v>37996000</v>
      </c>
      <c r="G8" s="12">
        <v>33386000</v>
      </c>
      <c r="H8" s="12">
        <v>35711000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6002000</v>
      </c>
      <c r="G11" s="12">
        <v>7000000</v>
      </c>
      <c r="H11" s="12">
        <v>6000000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10000000</v>
      </c>
      <c r="G16" s="12">
        <v>11000000</v>
      </c>
      <c r="H16" s="12">
        <v>10000000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6770000</v>
      </c>
      <c r="G20" s="4">
        <f>SUM(G21:G29)</f>
        <v>1770000</v>
      </c>
      <c r="H20" s="4">
        <f>SUM(H21:H29)</f>
        <v>1770000</v>
      </c>
    </row>
    <row r="21" spans="1:8" ht="12.75">
      <c r="A21" s="25"/>
      <c r="B21" s="25"/>
      <c r="C21" s="25"/>
      <c r="D21" s="25"/>
      <c r="E21" s="30" t="s">
        <v>22</v>
      </c>
      <c r="F21" s="21">
        <v>1770000</v>
      </c>
      <c r="G21" s="21">
        <v>1770000</v>
      </c>
      <c r="H21" s="21">
        <v>1770000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4000000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185706000</v>
      </c>
      <c r="G30" s="20">
        <f>+G5+G6+G7+G20</f>
        <v>190035000</v>
      </c>
      <c r="H30" s="20">
        <f>+H5+H6+H7+H20</f>
        <v>203774000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1369000</v>
      </c>
      <c r="G32" s="4">
        <f>SUM(G33:G38)</f>
        <v>1627000</v>
      </c>
      <c r="H32" s="4">
        <f>SUM(H33:H38)</f>
        <v>1717000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1369000</v>
      </c>
      <c r="G34" s="12">
        <v>1627000</v>
      </c>
      <c r="H34" s="12">
        <v>1717000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1369000</v>
      </c>
      <c r="G41" s="34">
        <f>+G32+G39</f>
        <v>1627000</v>
      </c>
      <c r="H41" s="34">
        <f>+H32+H39</f>
        <v>1717000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187075000</v>
      </c>
      <c r="G42" s="34">
        <f>+G30+G41</f>
        <v>191662000</v>
      </c>
      <c r="H42" s="34">
        <f>+H30+H41</f>
        <v>205491000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>
      <c r="A44" s="25"/>
      <c r="B44" s="25"/>
      <c r="C44" s="25"/>
      <c r="D44" s="25"/>
      <c r="E44" s="3" t="s">
        <v>115</v>
      </c>
      <c r="F44" s="4"/>
      <c r="G44" s="4"/>
      <c r="H44" s="4"/>
    </row>
    <row r="45" spans="1:8" ht="12.75">
      <c r="A45" s="25"/>
      <c r="B45" s="25"/>
      <c r="C45" s="25"/>
      <c r="D45" s="25"/>
      <c r="E45" s="3" t="s">
        <v>116</v>
      </c>
      <c r="F45" s="5">
        <f>SUM(F47+F53+F59+F65+F71+F77+F83+F89+F95+F101+F107+F113)</f>
        <v>2050000</v>
      </c>
      <c r="G45" s="5">
        <f>SUM(G47+G53+G59+G65+G71+G77+G83+G89+G95+G101+G107+G113)</f>
        <v>2050000</v>
      </c>
      <c r="H45" s="5">
        <f>SUM(H47+H53+H59+H65+H71+H77+H83+H89+H95+H101+H107+H113)</f>
        <v>2134000</v>
      </c>
    </row>
    <row r="46" spans="1:8" ht="12.75">
      <c r="A46" s="25"/>
      <c r="B46" s="25"/>
      <c r="C46" s="25"/>
      <c r="D46" s="25"/>
      <c r="E46" s="6" t="s">
        <v>117</v>
      </c>
      <c r="F46" s="4"/>
      <c r="G46" s="4"/>
      <c r="H46" s="4"/>
    </row>
    <row r="47" spans="1:8" ht="12.75">
      <c r="A47" s="25"/>
      <c r="B47" s="25"/>
      <c r="C47" s="25"/>
      <c r="D47" s="25"/>
      <c r="E47" s="3" t="s">
        <v>119</v>
      </c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>
      <c r="A48" s="25"/>
      <c r="B48" s="25"/>
      <c r="C48" s="25"/>
      <c r="D48" s="25"/>
      <c r="E48" s="7" t="s">
        <v>120</v>
      </c>
      <c r="F48" s="8"/>
      <c r="G48" s="9"/>
      <c r="H48" s="10"/>
    </row>
    <row r="49" spans="1:8" ht="12.75">
      <c r="A49" s="25"/>
      <c r="B49" s="25"/>
      <c r="C49" s="25"/>
      <c r="D49" s="25"/>
      <c r="E49" s="7"/>
      <c r="F49" s="11"/>
      <c r="G49" s="12"/>
      <c r="H49" s="13"/>
    </row>
    <row r="50" spans="1:8" ht="12.75">
      <c r="A50" s="25"/>
      <c r="B50" s="25"/>
      <c r="C50" s="25"/>
      <c r="D50" s="25"/>
      <c r="E50" s="7"/>
      <c r="F50" s="11"/>
      <c r="G50" s="12"/>
      <c r="H50" s="13"/>
    </row>
    <row r="51" spans="1:8" ht="12.75">
      <c r="A51" s="25"/>
      <c r="B51" s="25"/>
      <c r="C51" s="25"/>
      <c r="D51" s="25"/>
      <c r="E51" s="7"/>
      <c r="F51" s="14"/>
      <c r="G51" s="15"/>
      <c r="H51" s="16"/>
    </row>
    <row r="52" spans="1:8" ht="12.75">
      <c r="A52" s="25"/>
      <c r="B52" s="25"/>
      <c r="C52" s="25"/>
      <c r="D52" s="25"/>
      <c r="E52" s="17"/>
      <c r="F52" s="18"/>
      <c r="G52" s="18"/>
      <c r="H52" s="18"/>
    </row>
    <row r="53" spans="1:8" ht="12.75">
      <c r="A53" s="25"/>
      <c r="B53" s="25"/>
      <c r="C53" s="25"/>
      <c r="D53" s="25"/>
      <c r="E53" s="3" t="s">
        <v>121</v>
      </c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>
      <c r="A54" s="25"/>
      <c r="B54" s="25"/>
      <c r="C54" s="25"/>
      <c r="D54" s="25"/>
      <c r="E54" s="7" t="s">
        <v>122</v>
      </c>
      <c r="F54" s="8"/>
      <c r="G54" s="9"/>
      <c r="H54" s="10"/>
    </row>
    <row r="55" spans="1:8" ht="12.75">
      <c r="A55" s="25"/>
      <c r="B55" s="25"/>
      <c r="C55" s="25"/>
      <c r="D55" s="25"/>
      <c r="E55" s="7"/>
      <c r="F55" s="11"/>
      <c r="G55" s="12"/>
      <c r="H55" s="13"/>
    </row>
    <row r="56" spans="1:8" ht="12.75">
      <c r="A56" s="25"/>
      <c r="B56" s="25"/>
      <c r="C56" s="25"/>
      <c r="D56" s="25"/>
      <c r="E56" s="7"/>
      <c r="F56" s="11"/>
      <c r="G56" s="12"/>
      <c r="H56" s="13"/>
    </row>
    <row r="57" spans="1:8" ht="12.75">
      <c r="A57" s="25"/>
      <c r="B57" s="25"/>
      <c r="C57" s="25"/>
      <c r="D57" s="25"/>
      <c r="E57" s="7"/>
      <c r="F57" s="14"/>
      <c r="G57" s="15"/>
      <c r="H57" s="16"/>
    </row>
    <row r="58" spans="1:8" ht="12.75">
      <c r="A58" s="25"/>
      <c r="B58" s="25"/>
      <c r="C58" s="25"/>
      <c r="D58" s="25"/>
      <c r="E58" s="17"/>
      <c r="F58" s="18"/>
      <c r="G58" s="18"/>
      <c r="H58" s="18"/>
    </row>
    <row r="59" spans="1:8" ht="12.75">
      <c r="A59" s="25"/>
      <c r="B59" s="25"/>
      <c r="C59" s="25"/>
      <c r="D59" s="25"/>
      <c r="E59" s="3" t="s">
        <v>123</v>
      </c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>
      <c r="A60" s="25"/>
      <c r="B60" s="25"/>
      <c r="C60" s="25"/>
      <c r="D60" s="25"/>
      <c r="E60" s="7" t="s">
        <v>124</v>
      </c>
      <c r="F60" s="8"/>
      <c r="G60" s="9"/>
      <c r="H60" s="10"/>
    </row>
    <row r="61" spans="1:8" ht="12.75">
      <c r="A61" s="25"/>
      <c r="B61" s="25"/>
      <c r="C61" s="25"/>
      <c r="D61" s="25"/>
      <c r="E61" s="7"/>
      <c r="F61" s="11"/>
      <c r="G61" s="12"/>
      <c r="H61" s="13"/>
    </row>
    <row r="62" spans="1:8" ht="12.75">
      <c r="A62" s="25"/>
      <c r="B62" s="25"/>
      <c r="C62" s="25"/>
      <c r="D62" s="25"/>
      <c r="E62" s="7"/>
      <c r="F62" s="11"/>
      <c r="G62" s="12"/>
      <c r="H62" s="13"/>
    </row>
    <row r="63" spans="1:8" ht="12.75">
      <c r="A63" s="25"/>
      <c r="B63" s="25"/>
      <c r="C63" s="25"/>
      <c r="D63" s="25"/>
      <c r="E63" s="7"/>
      <c r="F63" s="14"/>
      <c r="G63" s="15"/>
      <c r="H63" s="16"/>
    </row>
    <row r="64" spans="1:8" ht="12.75">
      <c r="A64" s="25"/>
      <c r="B64" s="25"/>
      <c r="C64" s="25"/>
      <c r="D64" s="25"/>
      <c r="E64" s="17"/>
      <c r="F64" s="18"/>
      <c r="G64" s="18"/>
      <c r="H64" s="18"/>
    </row>
    <row r="65" spans="1:8" ht="12.75">
      <c r="A65" s="25"/>
      <c r="B65" s="25"/>
      <c r="C65" s="25"/>
      <c r="D65" s="25"/>
      <c r="E65" s="3" t="s">
        <v>125</v>
      </c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>
      <c r="A66" s="25"/>
      <c r="B66" s="25"/>
      <c r="C66" s="25"/>
      <c r="D66" s="25"/>
      <c r="E66" s="7" t="s">
        <v>126</v>
      </c>
      <c r="F66" s="8"/>
      <c r="G66" s="9"/>
      <c r="H66" s="10"/>
    </row>
    <row r="67" spans="1:8" ht="12.75">
      <c r="A67" s="25"/>
      <c r="B67" s="25"/>
      <c r="C67" s="25"/>
      <c r="D67" s="25"/>
      <c r="E67" s="7"/>
      <c r="F67" s="11"/>
      <c r="G67" s="12"/>
      <c r="H67" s="13"/>
    </row>
    <row r="68" spans="1:8" ht="12.75">
      <c r="A68" s="25"/>
      <c r="B68" s="25"/>
      <c r="C68" s="25"/>
      <c r="D68" s="25"/>
      <c r="E68" s="7"/>
      <c r="F68" s="11"/>
      <c r="G68" s="12"/>
      <c r="H68" s="13"/>
    </row>
    <row r="69" spans="1:8" ht="12.75">
      <c r="A69" s="25"/>
      <c r="B69" s="25"/>
      <c r="C69" s="25"/>
      <c r="D69" s="25"/>
      <c r="E69" s="7"/>
      <c r="F69" s="14"/>
      <c r="G69" s="15"/>
      <c r="H69" s="16"/>
    </row>
    <row r="70" spans="1:8" ht="12.75">
      <c r="A70" s="25"/>
      <c r="B70" s="25"/>
      <c r="C70" s="25"/>
      <c r="D70" s="25"/>
      <c r="E70" s="17"/>
      <c r="F70" s="18"/>
      <c r="G70" s="18"/>
      <c r="H70" s="18"/>
    </row>
    <row r="71" spans="1:8" ht="12.75">
      <c r="A71" s="25"/>
      <c r="B71" s="25"/>
      <c r="C71" s="25"/>
      <c r="D71" s="25"/>
      <c r="E71" s="3" t="s">
        <v>127</v>
      </c>
      <c r="F71" s="4">
        <f>SUM(F72:F75)</f>
        <v>2050000</v>
      </c>
      <c r="G71" s="4">
        <f>SUM(G72:G75)</f>
        <v>2050000</v>
      </c>
      <c r="H71" s="4">
        <f>SUM(H72:H75)</f>
        <v>2134000</v>
      </c>
    </row>
    <row r="72" spans="1:8" ht="12.75">
      <c r="A72" s="25"/>
      <c r="B72" s="25"/>
      <c r="C72" s="25"/>
      <c r="D72" s="25"/>
      <c r="E72" s="7" t="s">
        <v>128</v>
      </c>
      <c r="F72" s="8">
        <v>2050000</v>
      </c>
      <c r="G72" s="9">
        <v>2050000</v>
      </c>
      <c r="H72" s="10">
        <v>2134000</v>
      </c>
    </row>
    <row r="73" spans="1:8" ht="12.75">
      <c r="A73" s="25"/>
      <c r="B73" s="25"/>
      <c r="C73" s="25"/>
      <c r="D73" s="25"/>
      <c r="E73" s="7"/>
      <c r="F73" s="11"/>
      <c r="G73" s="12"/>
      <c r="H73" s="13"/>
    </row>
    <row r="74" spans="1:8" ht="12.75">
      <c r="A74" s="25"/>
      <c r="B74" s="25"/>
      <c r="C74" s="25"/>
      <c r="D74" s="25"/>
      <c r="E74" s="7"/>
      <c r="F74" s="11"/>
      <c r="G74" s="12"/>
      <c r="H74" s="13"/>
    </row>
    <row r="75" spans="1:8" ht="12.75">
      <c r="A75" s="25"/>
      <c r="B75" s="25"/>
      <c r="C75" s="25"/>
      <c r="D75" s="25"/>
      <c r="E75" s="7"/>
      <c r="F75" s="14"/>
      <c r="G75" s="15"/>
      <c r="H75" s="16"/>
    </row>
    <row r="76" spans="1:8" ht="12.75">
      <c r="A76" s="25"/>
      <c r="B76" s="25"/>
      <c r="C76" s="25"/>
      <c r="D76" s="25"/>
      <c r="E76" s="17"/>
      <c r="F76" s="18"/>
      <c r="G76" s="18"/>
      <c r="H76" s="18"/>
    </row>
    <row r="77" spans="1:8" ht="12.75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>
      <c r="A78" s="25"/>
      <c r="B78" s="25"/>
      <c r="C78" s="25"/>
      <c r="D78" s="25"/>
      <c r="E78" s="7"/>
      <c r="F78" s="8"/>
      <c r="G78" s="9"/>
      <c r="H78" s="10"/>
    </row>
    <row r="79" spans="1:8" ht="12.75">
      <c r="A79" s="25"/>
      <c r="B79" s="25"/>
      <c r="C79" s="25"/>
      <c r="D79" s="25"/>
      <c r="E79" s="7"/>
      <c r="F79" s="11"/>
      <c r="G79" s="12"/>
      <c r="H79" s="13"/>
    </row>
    <row r="80" spans="1:8" ht="12.75">
      <c r="A80" s="25"/>
      <c r="B80" s="25"/>
      <c r="C80" s="25"/>
      <c r="D80" s="25"/>
      <c r="E80" s="7"/>
      <c r="F80" s="11"/>
      <c r="G80" s="12"/>
      <c r="H80" s="13"/>
    </row>
    <row r="81" spans="1:8" ht="12.75">
      <c r="A81" s="25"/>
      <c r="B81" s="25"/>
      <c r="C81" s="25"/>
      <c r="D81" s="25"/>
      <c r="E81" s="7"/>
      <c r="F81" s="14"/>
      <c r="G81" s="15"/>
      <c r="H81" s="16"/>
    </row>
    <row r="82" spans="1:8" ht="12.75">
      <c r="A82" s="25"/>
      <c r="B82" s="25"/>
      <c r="C82" s="25"/>
      <c r="D82" s="25"/>
      <c r="E82" s="17"/>
      <c r="F82" s="18"/>
      <c r="G82" s="18"/>
      <c r="H82" s="18"/>
    </row>
    <row r="83" spans="1:8" ht="12.75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>
      <c r="A84" s="25"/>
      <c r="B84" s="25"/>
      <c r="C84" s="25"/>
      <c r="D84" s="25"/>
      <c r="E84" s="7"/>
      <c r="F84" s="8"/>
      <c r="G84" s="9"/>
      <c r="H84" s="10"/>
    </row>
    <row r="85" spans="1:8" ht="12.75">
      <c r="A85" s="25"/>
      <c r="B85" s="25"/>
      <c r="C85" s="25"/>
      <c r="D85" s="25"/>
      <c r="E85" s="7"/>
      <c r="F85" s="11"/>
      <c r="G85" s="12"/>
      <c r="H85" s="13"/>
    </row>
    <row r="86" spans="1:8" ht="12.75">
      <c r="A86" s="25"/>
      <c r="B86" s="25"/>
      <c r="C86" s="25"/>
      <c r="D86" s="25"/>
      <c r="E86" s="7"/>
      <c r="F86" s="11"/>
      <c r="G86" s="12"/>
      <c r="H86" s="13"/>
    </row>
    <row r="87" spans="1:8" ht="12.75">
      <c r="A87" s="25"/>
      <c r="B87" s="25"/>
      <c r="C87" s="25"/>
      <c r="D87" s="25"/>
      <c r="E87" s="7"/>
      <c r="F87" s="14"/>
      <c r="G87" s="15"/>
      <c r="H87" s="16"/>
    </row>
    <row r="88" spans="1:8" ht="12.75">
      <c r="A88" s="25"/>
      <c r="B88" s="25"/>
      <c r="C88" s="25"/>
      <c r="D88" s="25"/>
      <c r="E88" s="17"/>
      <c r="F88" s="18"/>
      <c r="G88" s="18"/>
      <c r="H88" s="18"/>
    </row>
    <row r="89" spans="1:8" ht="12.75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>
      <c r="A90" s="25"/>
      <c r="B90" s="25"/>
      <c r="C90" s="25"/>
      <c r="D90" s="25"/>
      <c r="E90" s="7"/>
      <c r="F90" s="8"/>
      <c r="G90" s="9"/>
      <c r="H90" s="10"/>
    </row>
    <row r="91" spans="1:8" ht="12.75">
      <c r="A91" s="25"/>
      <c r="B91" s="25"/>
      <c r="C91" s="25"/>
      <c r="D91" s="25"/>
      <c r="E91" s="7"/>
      <c r="F91" s="11"/>
      <c r="G91" s="12"/>
      <c r="H91" s="13"/>
    </row>
    <row r="92" spans="1:8" ht="12.75">
      <c r="A92" s="25"/>
      <c r="B92" s="25"/>
      <c r="C92" s="25"/>
      <c r="D92" s="25"/>
      <c r="E92" s="7"/>
      <c r="F92" s="11"/>
      <c r="G92" s="12"/>
      <c r="H92" s="13"/>
    </row>
    <row r="93" spans="1:8" ht="12.75">
      <c r="A93" s="25"/>
      <c r="B93" s="25"/>
      <c r="C93" s="25"/>
      <c r="D93" s="25"/>
      <c r="E93" s="7"/>
      <c r="F93" s="14"/>
      <c r="G93" s="15"/>
      <c r="H93" s="16"/>
    </row>
    <row r="94" spans="1:8" ht="12.75">
      <c r="A94" s="25"/>
      <c r="B94" s="25"/>
      <c r="C94" s="25"/>
      <c r="D94" s="25"/>
      <c r="E94" s="17"/>
      <c r="F94" s="18"/>
      <c r="G94" s="18"/>
      <c r="H94" s="18"/>
    </row>
    <row r="95" spans="1:8" ht="12.75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>
      <c r="A96" s="25"/>
      <c r="B96" s="25"/>
      <c r="C96" s="25"/>
      <c r="D96" s="25"/>
      <c r="E96" s="7"/>
      <c r="F96" s="8"/>
      <c r="G96" s="9"/>
      <c r="H96" s="10"/>
    </row>
    <row r="97" spans="1:8" ht="12.75">
      <c r="A97" s="25"/>
      <c r="B97" s="25"/>
      <c r="C97" s="25"/>
      <c r="D97" s="25"/>
      <c r="E97" s="7"/>
      <c r="F97" s="11"/>
      <c r="G97" s="12"/>
      <c r="H97" s="13"/>
    </row>
    <row r="98" spans="1:8" ht="12.75">
      <c r="A98" s="25"/>
      <c r="B98" s="25"/>
      <c r="C98" s="25"/>
      <c r="D98" s="25"/>
      <c r="E98" s="7"/>
      <c r="F98" s="11"/>
      <c r="G98" s="12"/>
      <c r="H98" s="13"/>
    </row>
    <row r="99" spans="1:8" ht="12.75">
      <c r="A99" s="25"/>
      <c r="B99" s="25"/>
      <c r="C99" s="25"/>
      <c r="D99" s="25"/>
      <c r="E99" s="7"/>
      <c r="F99" s="14"/>
      <c r="G99" s="15"/>
      <c r="H99" s="16"/>
    </row>
    <row r="100" spans="1:8" ht="12.75">
      <c r="A100" s="25"/>
      <c r="B100" s="25"/>
      <c r="C100" s="25"/>
      <c r="D100" s="25"/>
      <c r="E100" s="17"/>
      <c r="F100" s="18"/>
      <c r="G100" s="18"/>
      <c r="H100" s="18"/>
    </row>
    <row r="101" spans="5:8" ht="12.75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>
      <c r="E102" s="7"/>
      <c r="F102" s="8"/>
      <c r="G102" s="9"/>
      <c r="H102" s="10"/>
    </row>
    <row r="103" spans="5:8" ht="12.75">
      <c r="E103" s="7"/>
      <c r="F103" s="11"/>
      <c r="G103" s="12"/>
      <c r="H103" s="13"/>
    </row>
    <row r="104" spans="5:8" ht="12.75">
      <c r="E104" s="7"/>
      <c r="F104" s="11"/>
      <c r="G104" s="12"/>
      <c r="H104" s="13"/>
    </row>
    <row r="105" spans="5:8" ht="12.75">
      <c r="E105" s="7"/>
      <c r="F105" s="14"/>
      <c r="G105" s="15"/>
      <c r="H105" s="16"/>
    </row>
    <row r="106" spans="5:8" ht="12.75">
      <c r="E106" s="17"/>
      <c r="F106" s="18"/>
      <c r="G106" s="18"/>
      <c r="H106" s="18"/>
    </row>
    <row r="107" spans="5:8" ht="12.75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>
      <c r="E108" s="7"/>
      <c r="F108" s="8"/>
      <c r="G108" s="9"/>
      <c r="H108" s="10"/>
    </row>
    <row r="109" spans="5:8" ht="12.75">
      <c r="E109" s="7"/>
      <c r="F109" s="11"/>
      <c r="G109" s="12"/>
      <c r="H109" s="13"/>
    </row>
    <row r="110" spans="5:8" ht="12.75">
      <c r="E110" s="7"/>
      <c r="F110" s="11"/>
      <c r="G110" s="12"/>
      <c r="H110" s="13"/>
    </row>
    <row r="111" spans="5:8" ht="12.75">
      <c r="E111" s="7"/>
      <c r="F111" s="14"/>
      <c r="G111" s="15"/>
      <c r="H111" s="16"/>
    </row>
    <row r="112" spans="5:8" ht="12.75">
      <c r="E112" s="17"/>
      <c r="F112" s="18"/>
      <c r="G112" s="18"/>
      <c r="H112" s="18"/>
    </row>
    <row r="113" spans="5:8" ht="12.75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>
      <c r="E114" s="7"/>
      <c r="F114" s="8"/>
      <c r="G114" s="9"/>
      <c r="H114" s="10"/>
    </row>
    <row r="115" spans="5:8" ht="12.75">
      <c r="E115" s="7"/>
      <c r="F115" s="11"/>
      <c r="G115" s="12"/>
      <c r="H115" s="13"/>
    </row>
    <row r="116" spans="5:8" ht="12.75">
      <c r="E116" s="7"/>
      <c r="F116" s="11"/>
      <c r="G116" s="12"/>
      <c r="H116" s="13"/>
    </row>
    <row r="117" spans="5:8" ht="12.75">
      <c r="E117" s="7"/>
      <c r="F117" s="14"/>
      <c r="G117" s="15"/>
      <c r="H117" s="16"/>
    </row>
    <row r="118" spans="5:8" ht="12.75">
      <c r="E118" s="19" t="s">
        <v>118</v>
      </c>
      <c r="F118" s="20">
        <f>SUM(F45)</f>
        <v>2050000</v>
      </c>
      <c r="G118" s="20">
        <f>SUM(G45)</f>
        <v>2050000</v>
      </c>
      <c r="H118" s="20">
        <f>SUM(H45)</f>
        <v>2134000</v>
      </c>
    </row>
    <row r="119" spans="6:8" ht="12.75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Unathi Lekonyana</cp:lastModifiedBy>
  <dcterms:created xsi:type="dcterms:W3CDTF">2019-03-26T11:19:26Z</dcterms:created>
  <dcterms:modified xsi:type="dcterms:W3CDTF">2019-04-02T12:56:00Z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